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283bfc55e937681/Dokumente/2_Business/Iline - Organic/2) Betrieb/Website/4. SEO/Blog/Iline Stories/Cluster 2 - Test ^0 Qualität/Cluster2_Article1_WhatMakesAGoodOliveOil/"/>
    </mc:Choice>
  </mc:AlternateContent>
  <xr:revisionPtr revIDLastSave="31" documentId="11_4E1F176F9948D9F4FC7FA13C413C18476E982861" xr6:coauthVersionLast="47" xr6:coauthVersionMax="47" xr10:uidLastSave="{727E4ECB-D6F6-4F80-B035-E8C5EBD547F8}"/>
  <bookViews>
    <workbookView xWindow="8448" yWindow="0" windowWidth="24384" windowHeight="16560" tabRatio="500" xr2:uid="{00000000-000D-0000-FFFF-FFFF00000000}"/>
  </bookViews>
  <sheets>
    <sheet name="Vergleich &amp; Bewertung" sheetId="1" r:id="rId1"/>
    <sheet name="Referenz (IOC-Normen)"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32" i="1" l="1"/>
  <c r="E32" i="1"/>
  <c r="D32" i="1"/>
  <c r="F30" i="1"/>
  <c r="E30" i="1"/>
  <c r="D30" i="1"/>
  <c r="B30" i="1"/>
  <c r="F31" i="1" s="1"/>
  <c r="F29" i="1"/>
  <c r="E29" i="1"/>
  <c r="D29" i="1"/>
  <c r="C29" i="1"/>
  <c r="F28" i="1"/>
  <c r="E28" i="1"/>
  <c r="D28" i="1"/>
  <c r="C28" i="1"/>
  <c r="F27" i="1"/>
  <c r="E27" i="1"/>
  <c r="D27" i="1"/>
  <c r="C27" i="1"/>
  <c r="F26" i="1"/>
  <c r="E26" i="1"/>
  <c r="D26" i="1"/>
  <c r="C26" i="1"/>
  <c r="F25" i="1"/>
  <c r="E25" i="1"/>
  <c r="D25" i="1"/>
  <c r="C25" i="1"/>
  <c r="F24" i="1"/>
  <c r="E24" i="1"/>
  <c r="D24" i="1"/>
  <c r="C24" i="1"/>
  <c r="F23" i="1"/>
  <c r="E23" i="1"/>
  <c r="D23" i="1"/>
  <c r="C23" i="1"/>
  <c r="F22" i="1"/>
  <c r="E22" i="1"/>
  <c r="D22" i="1"/>
  <c r="C22" i="1"/>
  <c r="F21" i="1"/>
  <c r="E21" i="1"/>
  <c r="D21" i="1"/>
  <c r="C21" i="1"/>
  <c r="F20" i="1"/>
  <c r="E20" i="1"/>
  <c r="D20" i="1"/>
  <c r="C20" i="1"/>
  <c r="F19" i="1"/>
  <c r="E19" i="1"/>
  <c r="D19" i="1"/>
  <c r="C19" i="1"/>
  <c r="C30" i="1" l="1"/>
  <c r="C31" i="1" s="1"/>
  <c r="C32" i="1" s="1"/>
  <c r="D31" i="1"/>
  <c r="E31" i="1"/>
</calcChain>
</file>

<file path=xl/sharedStrings.xml><?xml version="1.0" encoding="utf-8"?>
<sst xmlns="http://schemas.openxmlformats.org/spreadsheetml/2006/main" count="121" uniqueCount="98">
  <si>
    <t xml:space="preserve">  Olivenöl-Qualitätsbewertung</t>
  </si>
  <si>
    <t>Qualitätsmerkmal</t>
  </si>
  <si>
    <t>Worauf zu achten ist</t>
  </si>
  <si>
    <t>Öl A</t>
  </si>
  <si>
    <t>Öl B</t>
  </si>
  <si>
    <t>Öl C</t>
  </si>
  <si>
    <t>Öl D</t>
  </si>
  <si>
    <t>Güteklasse</t>
  </si>
  <si>
    <t>„Nativ Extra“ — nicht „Olivenöl“ oder „rein“</t>
  </si>
  <si>
    <t>Freier Säuregehalt (%)</t>
  </si>
  <si>
    <t>0,8 % oder niedriger (idealerweise 0,5 % oder niedriger)</t>
  </si>
  <si>
    <t>Polyphenole (mg/kg)</t>
  </si>
  <si>
    <t>250 mg/kg oder mehr</t>
  </si>
  <si>
    <t>Peroxidzahl (mEq O₂/kg)</t>
  </si>
  <si>
    <t>20 oder niedriger für Nativ Extra</t>
  </si>
  <si>
    <t>Erntejahr angegeben?</t>
  </si>
  <si>
    <t>Ein konkretes Erntejahr auf dem Etikett</t>
  </si>
  <si>
    <t>Mindesthaltbarkeit</t>
  </si>
  <si>
    <t>Innerhalb von 12–18 Monaten ab Kauf</t>
  </si>
  <si>
    <t>Herkunft</t>
  </si>
  <si>
    <t>Ein einzelnes Land / eine Region — keine Mischung</t>
  </si>
  <si>
    <t>Olivensorte genannt?</t>
  </si>
  <si>
    <t>Sorte genannt (z. B. Picual, Koroneiki, Chetoui)</t>
  </si>
  <si>
    <t>Extraktionsverfahren</t>
  </si>
  <si>
    <t>Kaltgepresst, unter 27 °C</t>
  </si>
  <si>
    <t>Verpackung</t>
  </si>
  <si>
    <t>Dunkles Glas oder Edelstahl — nie klar oder Kunststoff</t>
  </si>
  <si>
    <t>Zertifizierung / g.U. / g.g.A.</t>
  </si>
  <si>
    <t>Bio-/g.U.-/g.g.A.-Siegel vorhanden (Bonus)</t>
  </si>
  <si>
    <t xml:space="preserve">  Bewertung (automatisch berechnet)</t>
  </si>
  <si>
    <t>Max</t>
  </si>
  <si>
    <t>GESAMTPUNKTE</t>
  </si>
  <si>
    <t>Ergebnis</t>
  </si>
  <si>
    <t>URTEIL</t>
  </si>
  <si>
    <t xml:space="preserve">  Referenz — Qualitätsnormen für Olivenöl</t>
  </si>
  <si>
    <t xml:space="preserve">  Chemische Qualitätsmerkmale (IOC-Handelsnorm)</t>
  </si>
  <si>
    <t>Merkmal</t>
  </si>
  <si>
    <t>Nativ Extra</t>
  </si>
  <si>
    <t>Nativ</t>
  </si>
  <si>
    <t>Olivenöl (Mischung)</t>
  </si>
  <si>
    <t>Säuregehalt</t>
  </si>
  <si>
    <t>≤ 0,8 %</t>
  </si>
  <si>
    <t>≤ 2,0 %</t>
  </si>
  <si>
    <t>≤ 1,0 %</t>
  </si>
  <si>
    <t>Peroxidzahl</t>
  </si>
  <si>
    <t>≤ 20 mEq O₂/kg</t>
  </si>
  <si>
    <t>≤ 25 mEq O₂/kg</t>
  </si>
  <si>
    <t>≤ 15 mEq O₂/kg</t>
  </si>
  <si>
    <t>K232</t>
  </si>
  <si>
    <t>≤ 2,50</t>
  </si>
  <si>
    <t>≤ 2,60</t>
  </si>
  <si>
    <t>—</t>
  </si>
  <si>
    <t>K270</t>
  </si>
  <si>
    <t>≤ 0,22</t>
  </si>
  <si>
    <t>≤ 0,25</t>
  </si>
  <si>
    <t>Delta K</t>
  </si>
  <si>
    <t>≤ 0,01</t>
  </si>
  <si>
    <t>≤ 0,02</t>
  </si>
  <si>
    <t>Polyphenole</t>
  </si>
  <si>
    <t>Hoch (250 mg/kg oder mehr)</t>
  </si>
  <si>
    <t>Mittel</t>
  </si>
  <si>
    <t>Niedrig</t>
  </si>
  <si>
    <t xml:space="preserve">  Sensorische Merkmale</t>
  </si>
  <si>
    <t>Erforderliche positive Eigenschaften (alle drei müssen vorhanden sein):</t>
  </si>
  <si>
    <t>•  Fruchtigkeit (grün oder gelb)</t>
  </si>
  <si>
    <t>•  Bitterkeit</t>
  </si>
  <si>
    <t>•  Schärfe (pfeffriges Brennen im Rachen)</t>
  </si>
  <si>
    <t>Disqualifizierende Fehlaromen:</t>
  </si>
  <si>
    <t>•  Muffig oder schimmelig</t>
  </si>
  <si>
    <t>•  Ranzig / oxidiert / alt</t>
  </si>
  <si>
    <t>•  Schmeckt nach verdorbenen Oliven</t>
  </si>
  <si>
    <t>•  Flach oder metallisch</t>
  </si>
  <si>
    <t xml:space="preserve">  Etikett-Schnellübersicht</t>
  </si>
  <si>
    <t>Worauf achten</t>
  </si>
  <si>
    <t>Hohe Qualität</t>
  </si>
  <si>
    <t>Geringe Qualität</t>
  </si>
  <si>
    <t>„Nativ Extra“</t>
  </si>
  <si>
    <t>„Olivenöl“, „reines Olivenöl“</t>
  </si>
  <si>
    <t>≤ 0,8 % (oft unter 0,5 %)</t>
  </si>
  <si>
    <t>Über 0,8 %</t>
  </si>
  <si>
    <t>Erntejahr</t>
  </si>
  <si>
    <t>Konkretes Jahr angegeben</t>
  </si>
  <si>
    <t>MHD über 18 Monate entfernt oder keines</t>
  </si>
  <si>
    <t>Ein Land oder eine Region</t>
  </si>
  <si>
    <t>Mischung („EU &amp; Nicht-EU“)</t>
  </si>
  <si>
    <t>Sorte</t>
  </si>
  <si>
    <t>Olivensorte genannt</t>
  </si>
  <si>
    <t>Keine Angabe</t>
  </si>
  <si>
    <t>Extraktion</t>
  </si>
  <si>
    <t>Wärme / „Centrifuga“-Verfahren</t>
  </si>
  <si>
    <t>Dunkles Glas oder Edelstahl</t>
  </si>
  <si>
    <t>Kunststoff oder Klarglasflasche</t>
  </si>
  <si>
    <t>g.U. / g.g.A.</t>
  </si>
  <si>
    <t>Manchmal vorhanden (Bonus)</t>
  </si>
  <si>
    <t>Selten vorhanden</t>
  </si>
  <si>
    <t>Gewichtung im Tool: Güteklasse, Säuregehalt, Polyphenole und Herkunft = je bis zu 2 Punkte; alle anderen Merkmale = je 1 Punkt (max. 15 Punkte). 80 %+ = Klare Empfehlung, 60–79 % = Akzeptabel, unter 60 % = Finger weg.</t>
  </si>
  <si>
    <r>
      <rPr>
        <b/>
        <sz val="9"/>
        <color rgb="FFFF0000"/>
        <rFont val="Arial"/>
        <family val="2"/>
      </rPr>
      <t>Hinweis:</t>
    </r>
    <r>
      <rPr>
        <sz val="9"/>
        <color rgb="FF555555"/>
        <rFont val="Arial"/>
        <family val="2"/>
      </rPr>
      <t xml:space="preserve"> Dieses Tool dient ausschließlich als Orientierungshilfe und ersetzt keine Laboranalyse. Die Bewertung beruht auf einem vereinfachten Punktesystem; die Referenzwerte folgen der IOC-Handelsnorm und den EU-Vorgaben (Stand 2026). Keine Rechts-, Gesundheits- oder Ernährungsberatung. Alle Angaben ohne Gewähr.</t>
    </r>
  </si>
  <si>
    <t>Tragen Sie die Angaben von bis zu vier Ölen ein, die Sie vergleichen möchten. Nutzen Sie die Auswahllisten, wo angezeigt, und übernehmen Sie die Zahlen (Säuregehalt, Polyphenole, Peroxidzahl) direkt vom Etikett. Bewertung und Urteil unten aktualisieren sich automatisch.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</si>
</sst>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
    </font>
    <font>
      <b/>
      <sz val="16"/>
      <color rgb="FFFFFFFF"/>
      <name val="Arial"/>
      <charset val="1"/>
    </font>
    <font>
      <b/>
      <sz val="10"/>
      <color rgb="FFFFFFFF"/>
      <name val="Arial"/>
      <charset val="1"/>
    </font>
    <font>
      <b/>
      <sz val="10"/>
      <color rgb="FF000000"/>
      <name val="Arial"/>
      <charset val="1"/>
    </font>
    <font>
      <sz val="9"/>
      <color rgb="FF555555"/>
      <name val="Arial"/>
      <charset val="1"/>
    </font>
    <font>
      <sz val="10"/>
      <color rgb="FF000000"/>
      <name val="Arial"/>
      <charset val="1"/>
    </font>
    <font>
      <b/>
      <sz val="11"/>
      <color rgb="FFFFFFFF"/>
      <name val="Arial"/>
      <charset val="1"/>
    </font>
    <font>
      <b/>
      <sz val="9"/>
      <color rgb="FFFFFFFF"/>
      <name val="Arial"/>
      <charset val="1"/>
    </font>
    <font>
      <sz val="9"/>
      <color rgb="FF000000"/>
      <name val="Arial"/>
      <charset val="1"/>
    </font>
    <font>
      <sz val="9"/>
      <color rgb="FF888888"/>
      <name val="Arial"/>
      <charset val="1"/>
    </font>
    <font>
      <b/>
      <sz val="10"/>
      <color rgb="FF888888"/>
      <name val="Arial"/>
      <charset val="1"/>
    </font>
    <font>
      <b/>
      <sz val="11"/>
      <color rgb="FF000000"/>
      <name val="Arial"/>
      <charset val="1"/>
    </font>
    <font>
      <b/>
      <sz val="15"/>
      <color rgb="FFFFFFFF"/>
      <name val="Arial"/>
      <charset val="1"/>
    </font>
    <font>
      <b/>
      <sz val="9"/>
      <color rgb="FF000000"/>
      <name val="Arial"/>
      <charset val="1"/>
    </font>
    <font>
      <i/>
      <sz val="8"/>
      <color rgb="FF777777"/>
      <name val="Arial"/>
      <charset val="1"/>
    </font>
    <font>
      <sz val="9"/>
      <color rgb="FF555555"/>
      <name val="Arial"/>
      <family val="2"/>
    </font>
    <font>
      <b/>
      <sz val="9"/>
      <color rgb="FFFF0000"/>
      <name val="Arial"/>
      <family val="2"/>
    </font>
  </fonts>
  <fills count="7">
    <fill>
      <patternFill patternType="none"/>
    </fill>
    <fill>
      <patternFill patternType="gray125"/>
    </fill>
    <fill>
      <patternFill patternType="solid">
        <fgColor rgb="FF1F3B2C"/>
        <bgColor rgb="FF333300"/>
      </patternFill>
    </fill>
    <fill>
      <patternFill patternType="solid">
        <fgColor rgb="FFEAF0E6"/>
        <bgColor rgb="FFFFFDF5"/>
      </patternFill>
    </fill>
    <fill>
      <patternFill patternType="solid">
        <fgColor rgb="FFFFFDF5"/>
        <bgColor rgb="FFFFFFFF"/>
      </patternFill>
    </fill>
    <fill>
      <patternFill patternType="solid">
        <fgColor rgb="FF4E6B4E"/>
        <bgColor rgb="FF555555"/>
      </patternFill>
    </fill>
    <fill>
      <patternFill patternType="solid">
        <fgColor rgb="FF8FA86B"/>
        <bgColor rgb="FF888888"/>
      </patternFill>
    </fill>
  </fills>
  <borders count="2">
    <border>
      <left/>
      <right/>
      <top/>
      <bottom/>
      <diagonal/>
    </border>
    <border>
      <left style="thin">
        <color rgb="FFBBBBBB"/>
      </left>
      <right style="thin">
        <color rgb="FFBBBBBB"/>
      </right>
      <top style="thin">
        <color rgb="FFBBBBBB"/>
      </top>
      <bottom style="thin">
        <color rgb="FFBBBBBB"/>
      </bottom>
      <diagonal/>
    </border>
  </borders>
  <cellStyleXfs count="1">
    <xf numFmtId="0" fontId="0" fillId="0" borderId="0"/>
  </cellStyleXfs>
  <cellXfs count="28">
    <xf numFmtId="0" fontId="0" fillId="0" borderId="0" xfId="0"/>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3" fillId="3" borderId="1" xfId="0" applyFont="1" applyFill="1" applyBorder="1" applyAlignment="1">
      <alignment horizontal="left" vertical="center"/>
    </xf>
    <xf numFmtId="0" fontId="4" fillId="0" borderId="1" xfId="0" applyFont="1" applyBorder="1" applyAlignment="1">
      <alignment horizontal="left" vertical="center" wrapText="1"/>
    </xf>
    <xf numFmtId="0" fontId="5" fillId="4" borderId="1" xfId="0" applyFont="1" applyFill="1" applyBorder="1" applyAlignment="1">
      <alignment horizontal="center" vertical="center"/>
    </xf>
    <xf numFmtId="0" fontId="7" fillId="5" borderId="1" xfId="0" applyFont="1" applyFill="1" applyBorder="1" applyAlignment="1">
      <alignment horizontal="left" vertical="center"/>
    </xf>
    <xf numFmtId="0" fontId="7" fillId="5" borderId="1" xfId="0" applyFont="1" applyFill="1" applyBorder="1" applyAlignment="1">
      <alignment horizontal="center" vertical="center"/>
    </xf>
    <xf numFmtId="0" fontId="8" fillId="3" borderId="1" xfId="0" applyFont="1" applyFill="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applyAlignment="1">
      <alignment horizontal="center" vertical="center"/>
    </xf>
    <xf numFmtId="0" fontId="11" fillId="3" borderId="1" xfId="0" applyFont="1" applyFill="1" applyBorder="1" applyAlignment="1">
      <alignment horizontal="center" vertical="center"/>
    </xf>
    <xf numFmtId="0" fontId="5" fillId="3" borderId="1" xfId="0" applyFont="1" applyFill="1" applyBorder="1" applyAlignment="1">
      <alignment horizontal="left" vertical="center"/>
    </xf>
    <xf numFmtId="9" fontId="11" fillId="0" borderId="1" xfId="0" applyNumberFormat="1" applyFont="1" applyBorder="1" applyAlignment="1">
      <alignment horizontal="center" vertical="center"/>
    </xf>
    <xf numFmtId="0" fontId="11" fillId="3" borderId="1" xfId="0" applyFont="1" applyFill="1" applyBorder="1" applyAlignment="1">
      <alignment horizontal="left" vertical="center"/>
    </xf>
    <xf numFmtId="0" fontId="3" fillId="0" borderId="1" xfId="0" applyFont="1" applyBorder="1" applyAlignment="1">
      <alignment horizontal="center" vertical="center" wrapText="1"/>
    </xf>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3" fillId="0" borderId="0" xfId="0" applyFont="1" applyAlignment="1">
      <alignment horizontal="left" vertical="center"/>
    </xf>
    <xf numFmtId="0" fontId="8" fillId="0" borderId="0" xfId="0" applyFont="1" applyAlignment="1">
      <alignment horizontal="left" vertical="center"/>
    </xf>
    <xf numFmtId="0" fontId="1" fillId="2" borderId="0" xfId="0" applyFont="1" applyFill="1" applyAlignment="1">
      <alignment horizontal="left" vertical="center"/>
    </xf>
    <xf numFmtId="0" fontId="6" fillId="5" borderId="0" xfId="0" applyFont="1" applyFill="1" applyAlignment="1">
      <alignment horizontal="left" vertical="center"/>
    </xf>
    <xf numFmtId="0" fontId="12" fillId="2" borderId="0" xfId="0" applyFont="1" applyFill="1" applyAlignment="1">
      <alignment horizontal="left" vertical="center"/>
    </xf>
    <xf numFmtId="0" fontId="14" fillId="0" borderId="0" xfId="0" applyFont="1" applyAlignment="1">
      <alignment horizontal="left" vertical="center" wrapText="1"/>
    </xf>
    <xf numFmtId="0" fontId="15" fillId="0" borderId="0" xfId="0" applyFont="1" applyAlignment="1">
      <alignment horizontal="left" vertical="center" wrapText="1"/>
    </xf>
  </cellXfs>
  <cellStyles count="1">
    <cellStyle name="Standard" xfId="0" builtinId="0"/>
  </cellStyles>
  <dxfs count="9">
    <dxf>
      <fill>
        <patternFill>
          <bgColor rgb="FFF4B7B0"/>
        </patternFill>
      </fill>
    </dxf>
    <dxf>
      <fill>
        <patternFill>
          <bgColor rgb="FFFFE699"/>
        </patternFill>
      </fill>
    </dxf>
    <dxf>
      <fill>
        <patternFill>
          <bgColor rgb="FFC6E0B4"/>
        </patternFill>
      </fill>
    </dxf>
    <dxf>
      <fill>
        <patternFill>
          <bgColor rgb="FFF4B7B0"/>
        </patternFill>
      </fill>
    </dxf>
    <dxf>
      <fill>
        <patternFill>
          <bgColor rgb="FFFFE699"/>
        </patternFill>
      </fill>
    </dxf>
    <dxf>
      <fill>
        <patternFill>
          <bgColor rgb="FFC6E0B4"/>
        </patternFill>
      </fill>
    </dxf>
    <dxf>
      <fill>
        <patternFill>
          <bgColor rgb="FFFFE699"/>
        </patternFill>
      </fill>
    </dxf>
    <dxf>
      <fill>
        <patternFill>
          <bgColor rgb="FFC6E0B4"/>
        </patternFill>
      </fill>
    </dxf>
    <dxf>
      <fill>
        <patternFill>
          <bgColor rgb="FFF4B7B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BBBBB"/>
      <rgbColor rgb="FF888888"/>
      <rgbColor rgb="FF9999FF"/>
      <rgbColor rgb="FF993366"/>
      <rgbColor rgb="FFFFFDF5"/>
      <rgbColor rgb="FFEAF0E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0B4"/>
      <rgbColor rgb="FFFFE699"/>
      <rgbColor rgb="FF99CCFF"/>
      <rgbColor rgb="FFFF99CC"/>
      <rgbColor rgb="FFCC99FF"/>
      <rgbColor rgb="FFF4B7B0"/>
      <rgbColor rgb="FF3366FF"/>
      <rgbColor rgb="FF33CCCC"/>
      <rgbColor rgb="FF99CC00"/>
      <rgbColor rgb="FFFFCC00"/>
      <rgbColor rgb="FFFF9900"/>
      <rgbColor rgb="FFFF6600"/>
      <rgbColor rgb="FF777777"/>
      <rgbColor rgb="FF8FA86B"/>
      <rgbColor rgb="FF003366"/>
      <rgbColor rgb="FF4E6B4E"/>
      <rgbColor rgb="FF003300"/>
      <rgbColor rgb="FF333300"/>
      <rgbColor rgb="FF993300"/>
      <rgbColor rgb="FF993366"/>
      <rgbColor rgb="FF555555"/>
      <rgbColor rgb="FF1F3B2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showGridLines="0" tabSelected="1" zoomScaleNormal="100" workbookViewId="0">
      <pane ySplit="4" topLeftCell="A5" activePane="bottomLeft" state="frozen"/>
      <selection pane="bottomLeft" activeCell="A3" sqref="A3:F3"/>
    </sheetView>
  </sheetViews>
  <sheetFormatPr baseColWidth="10" defaultColWidth="8.6640625" defaultRowHeight="14.4" x14ac:dyDescent="0.3"/>
  <cols>
    <col min="1" max="1" width="27" customWidth="1"/>
    <col min="2" max="2" width="42" customWidth="1"/>
    <col min="3" max="6" width="29.33203125" customWidth="1"/>
  </cols>
  <sheetData>
    <row r="1" spans="1:6" ht="30" customHeight="1" x14ac:dyDescent="0.3">
      <c r="A1" s="23" t="s">
        <v>0</v>
      </c>
      <c r="B1" s="23"/>
      <c r="C1" s="23"/>
      <c r="D1" s="23"/>
      <c r="E1" s="23"/>
      <c r="F1" s="23"/>
    </row>
    <row r="2" spans="1:6" ht="27.75" customHeight="1" x14ac:dyDescent="0.3">
      <c r="A2" s="27" t="s">
        <v>97</v>
      </c>
      <c r="B2" s="27"/>
      <c r="C2" s="27"/>
      <c r="D2" s="27"/>
      <c r="E2" s="27"/>
      <c r="F2" s="27"/>
    </row>
    <row r="3" spans="1:6" ht="34.200000000000003" customHeight="1" x14ac:dyDescent="0.3">
      <c r="A3" s="27" t="s">
        <v>96</v>
      </c>
      <c r="B3" s="27"/>
      <c r="C3" s="27"/>
      <c r="D3" s="27"/>
      <c r="E3" s="27"/>
      <c r="F3" s="27"/>
    </row>
    <row r="4" spans="1:6" x14ac:dyDescent="0.3">
      <c r="A4" s="1" t="s">
        <v>1</v>
      </c>
      <c r="B4" s="1" t="s">
        <v>2</v>
      </c>
      <c r="C4" s="2" t="s">
        <v>3</v>
      </c>
      <c r="D4" s="2" t="s">
        <v>4</v>
      </c>
      <c r="E4" s="2" t="s">
        <v>5</v>
      </c>
      <c r="F4" s="2" t="s">
        <v>6</v>
      </c>
    </row>
    <row r="5" spans="1:6" ht="21.75" customHeight="1" x14ac:dyDescent="0.3">
      <c r="A5" s="3" t="s">
        <v>7</v>
      </c>
      <c r="B5" s="4" t="s">
        <v>8</v>
      </c>
      <c r="C5" s="5"/>
      <c r="D5" s="5"/>
      <c r="E5" s="5"/>
      <c r="F5" s="5"/>
    </row>
    <row r="6" spans="1:6" ht="21.75" customHeight="1" x14ac:dyDescent="0.3">
      <c r="A6" s="3" t="s">
        <v>9</v>
      </c>
      <c r="B6" s="4" t="s">
        <v>10</v>
      </c>
      <c r="C6" s="5"/>
      <c r="D6" s="5"/>
      <c r="E6" s="5"/>
      <c r="F6" s="5"/>
    </row>
    <row r="7" spans="1:6" ht="21.75" customHeight="1" x14ac:dyDescent="0.3">
      <c r="A7" s="3" t="s">
        <v>11</v>
      </c>
      <c r="B7" s="4" t="s">
        <v>12</v>
      </c>
      <c r="C7" s="5"/>
      <c r="D7" s="5"/>
      <c r="E7" s="5"/>
      <c r="F7" s="5"/>
    </row>
    <row r="8" spans="1:6" ht="21.75" customHeight="1" x14ac:dyDescent="0.3">
      <c r="A8" s="3" t="s">
        <v>13</v>
      </c>
      <c r="B8" s="4" t="s">
        <v>14</v>
      </c>
      <c r="C8" s="5"/>
      <c r="D8" s="5"/>
      <c r="E8" s="5"/>
      <c r="F8" s="5"/>
    </row>
    <row r="9" spans="1:6" ht="21.75" customHeight="1" x14ac:dyDescent="0.3">
      <c r="A9" s="3" t="s">
        <v>15</v>
      </c>
      <c r="B9" s="4" t="s">
        <v>16</v>
      </c>
      <c r="C9" s="5"/>
      <c r="D9" s="5"/>
      <c r="E9" s="5"/>
      <c r="F9" s="5"/>
    </row>
    <row r="10" spans="1:6" ht="21.75" customHeight="1" x14ac:dyDescent="0.3">
      <c r="A10" s="3" t="s">
        <v>17</v>
      </c>
      <c r="B10" s="4" t="s">
        <v>18</v>
      </c>
      <c r="C10" s="5"/>
      <c r="D10" s="5"/>
      <c r="E10" s="5"/>
      <c r="F10" s="5"/>
    </row>
    <row r="11" spans="1:6" ht="21.75" customHeight="1" x14ac:dyDescent="0.3">
      <c r="A11" s="3" t="s">
        <v>19</v>
      </c>
      <c r="B11" s="4" t="s">
        <v>20</v>
      </c>
      <c r="C11" s="5"/>
      <c r="D11" s="5"/>
      <c r="E11" s="5"/>
      <c r="F11" s="5"/>
    </row>
    <row r="12" spans="1:6" ht="21.75" customHeight="1" x14ac:dyDescent="0.3">
      <c r="A12" s="3" t="s">
        <v>21</v>
      </c>
      <c r="B12" s="4" t="s">
        <v>22</v>
      </c>
      <c r="C12" s="5"/>
      <c r="D12" s="5"/>
      <c r="E12" s="5"/>
      <c r="F12" s="5"/>
    </row>
    <row r="13" spans="1:6" ht="21.75" customHeight="1" x14ac:dyDescent="0.3">
      <c r="A13" s="3" t="s">
        <v>23</v>
      </c>
      <c r="B13" s="4" t="s">
        <v>24</v>
      </c>
      <c r="C13" s="5"/>
      <c r="D13" s="5"/>
      <c r="E13" s="5"/>
      <c r="F13" s="5"/>
    </row>
    <row r="14" spans="1:6" ht="21.75" customHeight="1" x14ac:dyDescent="0.3">
      <c r="A14" s="3" t="s">
        <v>25</v>
      </c>
      <c r="B14" s="4" t="s">
        <v>26</v>
      </c>
      <c r="C14" s="5"/>
      <c r="D14" s="5"/>
      <c r="E14" s="5"/>
      <c r="F14" s="5"/>
    </row>
    <row r="15" spans="1:6" ht="21.75" customHeight="1" x14ac:dyDescent="0.3">
      <c r="A15" s="3" t="s">
        <v>27</v>
      </c>
      <c r="B15" s="4" t="s">
        <v>28</v>
      </c>
      <c r="C15" s="5"/>
      <c r="D15" s="5"/>
      <c r="E15" s="5"/>
      <c r="F15" s="5"/>
    </row>
    <row r="17" spans="1:6" ht="21.75" customHeight="1" x14ac:dyDescent="0.3">
      <c r="A17" s="24" t="s">
        <v>29</v>
      </c>
      <c r="B17" s="24"/>
      <c r="C17" s="24"/>
      <c r="D17" s="24"/>
      <c r="E17" s="24"/>
      <c r="F17" s="24"/>
    </row>
    <row r="18" spans="1:6" x14ac:dyDescent="0.3">
      <c r="A18" s="6" t="s">
        <v>1</v>
      </c>
      <c r="B18" s="7" t="s">
        <v>30</v>
      </c>
      <c r="C18" s="7" t="s">
        <v>3</v>
      </c>
      <c r="D18" s="7" t="s">
        <v>4</v>
      </c>
      <c r="E18" s="7" t="s">
        <v>5</v>
      </c>
      <c r="F18" s="7" t="s">
        <v>6</v>
      </c>
    </row>
    <row r="19" spans="1:6" ht="18" customHeight="1" x14ac:dyDescent="0.3">
      <c r="A19" s="8" t="s">
        <v>7</v>
      </c>
      <c r="B19" s="9">
        <v>2</v>
      </c>
      <c r="C19" s="10">
        <f>IF(C5="Nativ Extra",2,IF(C5="Nativ",1,0))</f>
        <v>0</v>
      </c>
      <c r="D19" s="10">
        <f>IF(D5="Nativ Extra",2,IF(D5="Nativ",1,0))</f>
        <v>0</v>
      </c>
      <c r="E19" s="10">
        <f>IF(E5="Nativ Extra",2,IF(E5="Nativ",1,0))</f>
        <v>0</v>
      </c>
      <c r="F19" s="10">
        <f>IF(F5="Nativ Extra",2,IF(F5="Nativ",1,0))</f>
        <v>0</v>
      </c>
    </row>
    <row r="20" spans="1:6" ht="18" customHeight="1" x14ac:dyDescent="0.3">
      <c r="A20" s="8" t="s">
        <v>9</v>
      </c>
      <c r="B20" s="9">
        <v>2</v>
      </c>
      <c r="C20" s="10">
        <f>IF(C6="",0,IF(C6&lt;=0.5,2,IF(C6&lt;=0.8,1,0)))</f>
        <v>0</v>
      </c>
      <c r="D20" s="10">
        <f>IF(D6="",0,IF(D6&lt;=0.5,2,IF(D6&lt;=0.8,1,0)))</f>
        <v>0</v>
      </c>
      <c r="E20" s="10">
        <f>IF(E6="",0,IF(E6&lt;=0.5,2,IF(E6&lt;=0.8,1,0)))</f>
        <v>0</v>
      </c>
      <c r="F20" s="10">
        <f>IF(F6="",0,IF(F6&lt;=0.5,2,IF(F6&lt;=0.8,1,0)))</f>
        <v>0</v>
      </c>
    </row>
    <row r="21" spans="1:6" ht="18" customHeight="1" x14ac:dyDescent="0.3">
      <c r="A21" s="8" t="s">
        <v>11</v>
      </c>
      <c r="B21" s="9">
        <v>2</v>
      </c>
      <c r="C21" s="10">
        <f>IF(C7="",0,IF(C7&gt;=250,2,IF(C7&gt;=100,1,0)))</f>
        <v>0</v>
      </c>
      <c r="D21" s="10">
        <f>IF(D7="",0,IF(D7&gt;=250,2,IF(D7&gt;=100,1,0)))</f>
        <v>0</v>
      </c>
      <c r="E21" s="10">
        <f>IF(E7="",0,IF(E7&gt;=250,2,IF(E7&gt;=100,1,0)))</f>
        <v>0</v>
      </c>
      <c r="F21" s="10">
        <f>IF(F7="",0,IF(F7&gt;=250,2,IF(F7&gt;=100,1,0)))</f>
        <v>0</v>
      </c>
    </row>
    <row r="22" spans="1:6" ht="18" customHeight="1" x14ac:dyDescent="0.3">
      <c r="A22" s="8" t="s">
        <v>13</v>
      </c>
      <c r="B22" s="9">
        <v>1</v>
      </c>
      <c r="C22" s="10">
        <f>IF(C8="",0,IF(C8&lt;=20,1,0))</f>
        <v>0</v>
      </c>
      <c r="D22" s="10">
        <f>IF(D8="",0,IF(D8&lt;=20,1,0))</f>
        <v>0</v>
      </c>
      <c r="E22" s="10">
        <f>IF(E8="",0,IF(E8&lt;=20,1,0))</f>
        <v>0</v>
      </c>
      <c r="F22" s="10">
        <f>IF(F8="",0,IF(F8&lt;=20,1,0))</f>
        <v>0</v>
      </c>
    </row>
    <row r="23" spans="1:6" ht="18" customHeight="1" x14ac:dyDescent="0.3">
      <c r="A23" s="8" t="s">
        <v>15</v>
      </c>
      <c r="B23" s="9">
        <v>1</v>
      </c>
      <c r="C23" s="10">
        <f>IF(C9="Ja",1,0)</f>
        <v>0</v>
      </c>
      <c r="D23" s="10">
        <f>IF(D9="Ja",1,0)</f>
        <v>0</v>
      </c>
      <c r="E23" s="10">
        <f>IF(E9="Ja",1,0)</f>
        <v>0</v>
      </c>
      <c r="F23" s="10">
        <f>IF(F9="Ja",1,0)</f>
        <v>0</v>
      </c>
    </row>
    <row r="24" spans="1:6" ht="18" customHeight="1" x14ac:dyDescent="0.3">
      <c r="A24" s="8" t="s">
        <v>17</v>
      </c>
      <c r="B24" s="9">
        <v>1</v>
      </c>
      <c r="C24" s="10">
        <f>IF(C10="Innerhalb 12–18 Monate",1,0)</f>
        <v>0</v>
      </c>
      <c r="D24" s="10">
        <f>IF(D10="Innerhalb 12–18 Monate",1,0)</f>
        <v>0</v>
      </c>
      <c r="E24" s="10">
        <f>IF(E10="Innerhalb 12–18 Monate",1,0)</f>
        <v>0</v>
      </c>
      <c r="F24" s="10">
        <f>IF(F10="Innerhalb 12–18 Monate",1,0)</f>
        <v>0</v>
      </c>
    </row>
    <row r="25" spans="1:6" ht="18" customHeight="1" x14ac:dyDescent="0.3">
      <c r="A25" s="8" t="s">
        <v>19</v>
      </c>
      <c r="B25" s="9">
        <v>2</v>
      </c>
      <c r="C25" s="10">
        <f>IF(C11="Einzelnes Land / Region",2,0)</f>
        <v>0</v>
      </c>
      <c r="D25" s="10">
        <f>IF(D11="Einzelnes Land / Region",2,0)</f>
        <v>0</v>
      </c>
      <c r="E25" s="10">
        <f>IF(E11="Einzelnes Land / Region",2,0)</f>
        <v>0</v>
      </c>
      <c r="F25" s="10">
        <f>IF(F11="Einzelnes Land / Region",2,0)</f>
        <v>0</v>
      </c>
    </row>
    <row r="26" spans="1:6" ht="18" customHeight="1" x14ac:dyDescent="0.3">
      <c r="A26" s="8" t="s">
        <v>21</v>
      </c>
      <c r="B26" s="9">
        <v>1</v>
      </c>
      <c r="C26" s="10">
        <f>IF(C12="Ja",1,0)</f>
        <v>0</v>
      </c>
      <c r="D26" s="10">
        <f>IF(D12="Ja",1,0)</f>
        <v>0</v>
      </c>
      <c r="E26" s="10">
        <f>IF(E12="Ja",1,0)</f>
        <v>0</v>
      </c>
      <c r="F26" s="10">
        <f>IF(F12="Ja",1,0)</f>
        <v>0</v>
      </c>
    </row>
    <row r="27" spans="1:6" ht="18" customHeight="1" x14ac:dyDescent="0.3">
      <c r="A27" s="8" t="s">
        <v>23</v>
      </c>
      <c r="B27" s="9">
        <v>1</v>
      </c>
      <c r="C27" s="10">
        <f>IF(C13="Kaltgepresst (unter 27 °C)",1,0)</f>
        <v>0</v>
      </c>
      <c r="D27" s="10">
        <f>IF(D13="Kaltgepresst (unter 27 °C)",1,0)</f>
        <v>0</v>
      </c>
      <c r="E27" s="10">
        <f>IF(E13="Kaltgepresst (unter 27 °C)",1,0)</f>
        <v>0</v>
      </c>
      <c r="F27" s="10">
        <f>IF(F13="Kaltgepresst (unter 27 °C)",1,0)</f>
        <v>0</v>
      </c>
    </row>
    <row r="28" spans="1:6" ht="18" customHeight="1" x14ac:dyDescent="0.3">
      <c r="A28" s="8" t="s">
        <v>25</v>
      </c>
      <c r="B28" s="9">
        <v>1</v>
      </c>
      <c r="C28" s="10">
        <f>IF(C14="Dunkles Glas / Edelstahl",1,0)</f>
        <v>0</v>
      </c>
      <c r="D28" s="10">
        <f>IF(D14="Dunkles Glas / Edelstahl",1,0)</f>
        <v>0</v>
      </c>
      <c r="E28" s="10">
        <f>IF(E14="Dunkles Glas / Edelstahl",1,0)</f>
        <v>0</v>
      </c>
      <c r="F28" s="10">
        <f>IF(F14="Dunkles Glas / Edelstahl",1,0)</f>
        <v>0</v>
      </c>
    </row>
    <row r="29" spans="1:6" ht="18" customHeight="1" x14ac:dyDescent="0.3">
      <c r="A29" s="8" t="s">
        <v>27</v>
      </c>
      <c r="B29" s="9">
        <v>1</v>
      </c>
      <c r="C29" s="10">
        <f>IF(C15="Ja",1,0)</f>
        <v>0</v>
      </c>
      <c r="D29" s="10">
        <f>IF(D15="Ja",1,0)</f>
        <v>0</v>
      </c>
      <c r="E29" s="10">
        <f>IF(E15="Ja",1,0)</f>
        <v>0</v>
      </c>
      <c r="F29" s="10">
        <f>IF(F15="Ja",1,0)</f>
        <v>0</v>
      </c>
    </row>
    <row r="30" spans="1:6" x14ac:dyDescent="0.3">
      <c r="A30" s="3" t="s">
        <v>31</v>
      </c>
      <c r="B30" s="11">
        <f>SUM(B19:B29)</f>
        <v>15</v>
      </c>
      <c r="C30" s="12">
        <f>SUM(C19:C29)</f>
        <v>0</v>
      </c>
      <c r="D30" s="12">
        <f>SUM(D19:D29)</f>
        <v>0</v>
      </c>
      <c r="E30" s="12">
        <f>SUM(E19:E29)</f>
        <v>0</v>
      </c>
      <c r="F30" s="12">
        <f>SUM(F19:F29)</f>
        <v>0</v>
      </c>
    </row>
    <row r="31" spans="1:6" x14ac:dyDescent="0.3">
      <c r="A31" s="3" t="s">
        <v>32</v>
      </c>
      <c r="B31" s="13"/>
      <c r="C31" s="14">
        <f>IF($B30=0,0,C30/$B30)</f>
        <v>0</v>
      </c>
      <c r="D31" s="14">
        <f>IF($B30=0,0,D30/$B30)</f>
        <v>0</v>
      </c>
      <c r="E31" s="14">
        <f>IF($B30=0,0,E30/$B30)</f>
        <v>0</v>
      </c>
      <c r="F31" s="14">
        <f>IF($B30=0,0,F30/$B30)</f>
        <v>0</v>
      </c>
    </row>
    <row r="32" spans="1:6" ht="30" customHeight="1" x14ac:dyDescent="0.3">
      <c r="A32" s="15" t="s">
        <v>33</v>
      </c>
      <c r="B32" s="13"/>
      <c r="C32" s="16" t="str">
        <f>IF(COUNTA(C5:C15)=0,"— Daten eingeben —",IF(C31&gt;=0.8,"Klare Empfehlung",IF(C31&gt;=0.6,"Akzeptabel — Schwachstellen prüfen","Finger weg / geringe Qualität")))</f>
        <v>— Daten eingeben —</v>
      </c>
      <c r="D32" s="16" t="str">
        <f>IF(COUNTA(D5:D15)=0,"— Daten eingeben —",IF(D31&gt;=0.8,"Klare Empfehlung",IF(D31&gt;=0.6,"Akzeptabel — Schwachstellen prüfen","Finger weg / geringe Qualität")))</f>
        <v>— Daten eingeben —</v>
      </c>
      <c r="E32" s="16" t="str">
        <f>IF(COUNTA(E5:E15)=0,"— Daten eingeben —",IF(E31&gt;=0.8,"Klare Empfehlung",IF(E31&gt;=0.6,"Akzeptabel — Schwachstellen prüfen","Finger weg / geringe Qualität")))</f>
        <v>— Daten eingeben —</v>
      </c>
      <c r="F32" s="16" t="str">
        <f>IF(COUNTA(F5:F15)=0,"— Daten eingeben —",IF(F31&gt;=0.8,"Klare Empfehlung",IF(F31&gt;=0.6,"Akzeptabel — Schwachstellen prüfen","Finger weg / geringe Qualität")))</f>
        <v>— Daten eingeben —</v>
      </c>
    </row>
  </sheetData>
  <mergeCells count="4">
    <mergeCell ref="A1:F1"/>
    <mergeCell ref="A2:F2"/>
    <mergeCell ref="A17:F17"/>
    <mergeCell ref="A3:F3"/>
  </mergeCells>
  <conditionalFormatting sqref="C19:F29">
    <cfRule type="expression" dxfId="8" priority="2">
      <formula>AND(C19=0,COUNTA(C$5:C$15)&gt;0)</formula>
    </cfRule>
    <cfRule type="expression" dxfId="7" priority="3">
      <formula>C19&gt;=$B19</formula>
    </cfRule>
    <cfRule type="expression" dxfId="6" priority="4">
      <formula>AND(C19&gt;0,C19&lt;$B19)</formula>
    </cfRule>
  </conditionalFormatting>
  <conditionalFormatting sqref="C31:F31">
    <cfRule type="expression" dxfId="5" priority="8">
      <formula>C31&gt;=0.8</formula>
    </cfRule>
    <cfRule type="expression" dxfId="4" priority="9">
      <formula>AND(C31&gt;=0.6,C31&lt;0.8)</formula>
    </cfRule>
    <cfRule type="expression" dxfId="3" priority="10">
      <formula>AND(C31&gt;0,C31&lt;0.6)</formula>
    </cfRule>
  </conditionalFormatting>
  <conditionalFormatting sqref="C32:F32">
    <cfRule type="expression" dxfId="2" priority="5">
      <formula>C32="Klare Empfehlung"</formula>
    </cfRule>
    <cfRule type="expression" dxfId="1" priority="6">
      <formula>C32="Akzeptabel — Schwachstellen prüfen"</formula>
    </cfRule>
    <cfRule type="expression" dxfId="0" priority="7">
      <formula>C32="Finger weg / geringe Qualität"</formula>
    </cfRule>
  </conditionalFormatting>
  <dataValidations count="6">
    <dataValidation type="list" allowBlank="1" sqref="C5:F5" xr:uid="{00000000-0002-0000-0000-000000000000}">
      <formula1>"Nativ Extra,Nativ,Olivenöl / rein / Mischung,Unbekannt"</formula1>
      <formula2>0</formula2>
    </dataValidation>
    <dataValidation type="list" allowBlank="1" sqref="C9:F9 C15:F15 C12:F12" xr:uid="{00000000-0002-0000-0000-000001000000}">
      <formula1>"Ja,Nein"</formula1>
      <formula2>0</formula2>
    </dataValidation>
    <dataValidation type="list" allowBlank="1" sqref="C10:F10" xr:uid="{00000000-0002-0000-0000-000002000000}">
      <formula1>"Innerhalb 12–18 Monate,Über 18 Monate / keine Angabe"</formula1>
      <formula2>0</formula2>
    </dataValidation>
    <dataValidation type="list" allowBlank="1" sqref="C11:F11" xr:uid="{00000000-0002-0000-0000-000003000000}">
      <formula1>"Einzelnes Land / Region,Mischung (EU &amp; Nicht-EU),Unbekannt"</formula1>
      <formula2>0</formula2>
    </dataValidation>
    <dataValidation type="list" allowBlank="1" sqref="C13:F13" xr:uid="{00000000-0002-0000-0000-000005000000}">
      <formula1>"Kaltgepresst (unter 27 °C),Keine Angabe / mit Wärme"</formula1>
      <formula2>0</formula2>
    </dataValidation>
    <dataValidation type="list" allowBlank="1" sqref="C14:F14" xr:uid="{00000000-0002-0000-0000-000006000000}">
      <formula1>"Dunkles Glas / Edelstahl,Klarglas,Kunststoff"</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showGridLines="0" zoomScaleNormal="100" workbookViewId="0">
      <selection sqref="A1:D1"/>
    </sheetView>
  </sheetViews>
  <sheetFormatPr baseColWidth="10" defaultColWidth="8.6640625" defaultRowHeight="14.4" x14ac:dyDescent="0.3"/>
  <cols>
    <col min="1" max="1" width="22" customWidth="1"/>
    <col min="2" max="4" width="27" customWidth="1"/>
  </cols>
  <sheetData>
    <row r="1" spans="1:4" ht="27.75" customHeight="1" x14ac:dyDescent="0.3">
      <c r="A1" s="25" t="s">
        <v>34</v>
      </c>
      <c r="B1" s="25"/>
      <c r="C1" s="25"/>
      <c r="D1" s="25"/>
    </row>
    <row r="3" spans="1:4" ht="21.75" customHeight="1" x14ac:dyDescent="0.3">
      <c r="A3" s="24" t="s">
        <v>35</v>
      </c>
      <c r="B3" s="24"/>
      <c r="C3" s="24"/>
      <c r="D3" s="24"/>
    </row>
    <row r="4" spans="1:4" x14ac:dyDescent="0.3">
      <c r="A4" s="17" t="s">
        <v>36</v>
      </c>
      <c r="B4" s="18" t="s">
        <v>37</v>
      </c>
      <c r="C4" s="18" t="s">
        <v>38</v>
      </c>
      <c r="D4" s="18" t="s">
        <v>39</v>
      </c>
    </row>
    <row r="5" spans="1:4" x14ac:dyDescent="0.3">
      <c r="A5" s="19" t="s">
        <v>40</v>
      </c>
      <c r="B5" s="20" t="s">
        <v>41</v>
      </c>
      <c r="C5" s="20" t="s">
        <v>42</v>
      </c>
      <c r="D5" s="20" t="s">
        <v>43</v>
      </c>
    </row>
    <row r="6" spans="1:4" x14ac:dyDescent="0.3">
      <c r="A6" s="19" t="s">
        <v>44</v>
      </c>
      <c r="B6" s="20" t="s">
        <v>45</v>
      </c>
      <c r="C6" s="20" t="s">
        <v>46</v>
      </c>
      <c r="D6" s="20" t="s">
        <v>47</v>
      </c>
    </row>
    <row r="7" spans="1:4" x14ac:dyDescent="0.3">
      <c r="A7" s="19" t="s">
        <v>48</v>
      </c>
      <c r="B7" s="20" t="s">
        <v>49</v>
      </c>
      <c r="C7" s="20" t="s">
        <v>50</v>
      </c>
      <c r="D7" s="20" t="s">
        <v>51</v>
      </c>
    </row>
    <row r="8" spans="1:4" x14ac:dyDescent="0.3">
      <c r="A8" s="19" t="s">
        <v>52</v>
      </c>
      <c r="B8" s="20" t="s">
        <v>53</v>
      </c>
      <c r="C8" s="20" t="s">
        <v>54</v>
      </c>
      <c r="D8" s="20" t="s">
        <v>51</v>
      </c>
    </row>
    <row r="9" spans="1:4" x14ac:dyDescent="0.3">
      <c r="A9" s="19" t="s">
        <v>55</v>
      </c>
      <c r="B9" s="20" t="s">
        <v>56</v>
      </c>
      <c r="C9" s="20" t="s">
        <v>57</v>
      </c>
      <c r="D9" s="20" t="s">
        <v>51</v>
      </c>
    </row>
    <row r="10" spans="1:4" x14ac:dyDescent="0.3">
      <c r="A10" s="19" t="s">
        <v>58</v>
      </c>
      <c r="B10" s="20" t="s">
        <v>59</v>
      </c>
      <c r="C10" s="20" t="s">
        <v>60</v>
      </c>
      <c r="D10" s="20" t="s">
        <v>61</v>
      </c>
    </row>
    <row r="12" spans="1:4" ht="21.75" customHeight="1" x14ac:dyDescent="0.3">
      <c r="A12" s="24" t="s">
        <v>62</v>
      </c>
      <c r="B12" s="24"/>
      <c r="C12" s="24"/>
      <c r="D12" s="24"/>
    </row>
    <row r="13" spans="1:4" x14ac:dyDescent="0.3">
      <c r="A13" s="21" t="s">
        <v>63</v>
      </c>
    </row>
    <row r="14" spans="1:4" x14ac:dyDescent="0.3">
      <c r="A14" s="22" t="s">
        <v>64</v>
      </c>
    </row>
    <row r="15" spans="1:4" x14ac:dyDescent="0.3">
      <c r="A15" s="22" t="s">
        <v>65</v>
      </c>
    </row>
    <row r="16" spans="1:4" x14ac:dyDescent="0.3">
      <c r="A16" s="22" t="s">
        <v>66</v>
      </c>
    </row>
    <row r="18" spans="1:4" x14ac:dyDescent="0.3">
      <c r="A18" s="21" t="s">
        <v>67</v>
      </c>
    </row>
    <row r="19" spans="1:4" x14ac:dyDescent="0.3">
      <c r="A19" s="22" t="s">
        <v>68</v>
      </c>
    </row>
    <row r="20" spans="1:4" x14ac:dyDescent="0.3">
      <c r="A20" s="22" t="s">
        <v>69</v>
      </c>
    </row>
    <row r="21" spans="1:4" x14ac:dyDescent="0.3">
      <c r="A21" s="22" t="s">
        <v>70</v>
      </c>
    </row>
    <row r="22" spans="1:4" x14ac:dyDescent="0.3">
      <c r="A22" s="22" t="s">
        <v>71</v>
      </c>
    </row>
    <row r="24" spans="1:4" ht="21.75" customHeight="1" x14ac:dyDescent="0.3">
      <c r="A24" s="24" t="s">
        <v>72</v>
      </c>
      <c r="B24" s="24"/>
      <c r="C24" s="24"/>
      <c r="D24" s="24"/>
    </row>
    <row r="25" spans="1:4" x14ac:dyDescent="0.3">
      <c r="A25" s="17" t="s">
        <v>73</v>
      </c>
      <c r="B25" s="18" t="s">
        <v>74</v>
      </c>
      <c r="C25" s="18" t="s">
        <v>75</v>
      </c>
    </row>
    <row r="26" spans="1:4" x14ac:dyDescent="0.3">
      <c r="A26" s="19" t="s">
        <v>7</v>
      </c>
      <c r="B26" s="20" t="s">
        <v>76</v>
      </c>
      <c r="C26" s="20" t="s">
        <v>77</v>
      </c>
    </row>
    <row r="27" spans="1:4" x14ac:dyDescent="0.3">
      <c r="A27" s="19" t="s">
        <v>40</v>
      </c>
      <c r="B27" s="20" t="s">
        <v>78</v>
      </c>
      <c r="C27" s="20" t="s">
        <v>79</v>
      </c>
    </row>
    <row r="28" spans="1:4" ht="22.8" x14ac:dyDescent="0.3">
      <c r="A28" s="19" t="s">
        <v>80</v>
      </c>
      <c r="B28" s="20" t="s">
        <v>81</v>
      </c>
      <c r="C28" s="20" t="s">
        <v>82</v>
      </c>
    </row>
    <row r="29" spans="1:4" x14ac:dyDescent="0.3">
      <c r="A29" s="19" t="s">
        <v>19</v>
      </c>
      <c r="B29" s="20" t="s">
        <v>83</v>
      </c>
      <c r="C29" s="20" t="s">
        <v>84</v>
      </c>
    </row>
    <row r="30" spans="1:4" x14ac:dyDescent="0.3">
      <c r="A30" s="19" t="s">
        <v>85</v>
      </c>
      <c r="B30" s="20" t="s">
        <v>86</v>
      </c>
      <c r="C30" s="20" t="s">
        <v>87</v>
      </c>
    </row>
    <row r="31" spans="1:4" x14ac:dyDescent="0.3">
      <c r="A31" s="19" t="s">
        <v>88</v>
      </c>
      <c r="B31" s="20" t="s">
        <v>24</v>
      </c>
      <c r="C31" s="20" t="s">
        <v>89</v>
      </c>
    </row>
    <row r="32" spans="1:4" x14ac:dyDescent="0.3">
      <c r="A32" s="19" t="s">
        <v>25</v>
      </c>
      <c r="B32" s="20" t="s">
        <v>90</v>
      </c>
      <c r="C32" s="20" t="s">
        <v>91</v>
      </c>
    </row>
    <row r="33" spans="1:4" x14ac:dyDescent="0.3">
      <c r="A33" s="19" t="s">
        <v>92</v>
      </c>
      <c r="B33" s="20" t="s">
        <v>93</v>
      </c>
      <c r="C33" s="20" t="s">
        <v>94</v>
      </c>
    </row>
    <row r="35" spans="1:4" ht="30" customHeight="1" x14ac:dyDescent="0.3">
      <c r="A35" s="26" t="s">
        <v>95</v>
      </c>
      <c r="B35" s="26"/>
      <c r="C35" s="26"/>
      <c r="D35" s="26"/>
    </row>
  </sheetData>
  <mergeCells count="5">
    <mergeCell ref="A1:D1"/>
    <mergeCell ref="A3:D3"/>
    <mergeCell ref="A12:D12"/>
    <mergeCell ref="A24:D24"/>
    <mergeCell ref="A35:D35"/>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Vergleich &amp; Bewertung</vt:lpstr>
      <vt:lpstr>Referenz (IOC-Normen)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Elias Amri</cp:lastModifiedBy>
  <cp:revision>0</cp:revision>
  <dcterms:created xsi:type="dcterms:W3CDTF">2026-06-25T13:44:37Z</dcterms:created>
  <dcterms:modified xsi:type="dcterms:W3CDTF">2026-06-25T13:55:49Z</dcterms:modified>
  <dc:language>en-US</dc:language>
</cp:coreProperties>
</file>