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283bfc55e937681/Dokumente/2_Business/Iline - Organic/2) Betrieb/Website/4. SEO/Blog/Iline Stories/Cluster 2 - Test ^0 Qualität/Cluster2_Article1_WhatMakesAGoodOliveOil/"/>
    </mc:Choice>
  </mc:AlternateContent>
  <xr:revisionPtr revIDLastSave="28" documentId="11_21CE1479339818547971F97D573C18F5BE14D393" xr6:coauthVersionLast="47" xr6:coauthVersionMax="47" xr10:uidLastSave="{0E948565-E49C-4DA3-9F26-0B12FEFEE6A9}"/>
  <bookViews>
    <workbookView xWindow="8940" yWindow="1896" windowWidth="24384" windowHeight="16560" tabRatio="500" xr2:uid="{00000000-000D-0000-FFFF-FFFF00000000}"/>
  </bookViews>
  <sheets>
    <sheet name="Compare &amp; Score" sheetId="1" r:id="rId1"/>
    <sheet name="Reference (IOC standards)"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32" i="1" l="1"/>
  <c r="F30" i="1"/>
  <c r="B30" i="1"/>
  <c r="F31" i="1" s="1"/>
  <c r="F29" i="1"/>
  <c r="E29" i="1"/>
  <c r="D29" i="1"/>
  <c r="C29" i="1"/>
  <c r="F28" i="1"/>
  <c r="E28" i="1"/>
  <c r="D28" i="1"/>
  <c r="C28" i="1"/>
  <c r="F27" i="1"/>
  <c r="E27" i="1"/>
  <c r="D27" i="1"/>
  <c r="C27" i="1"/>
  <c r="F26" i="1"/>
  <c r="E26" i="1"/>
  <c r="D26" i="1"/>
  <c r="C26" i="1"/>
  <c r="F25" i="1"/>
  <c r="E25" i="1"/>
  <c r="D25" i="1"/>
  <c r="C25" i="1"/>
  <c r="F24" i="1"/>
  <c r="E24" i="1"/>
  <c r="D24" i="1"/>
  <c r="C24" i="1"/>
  <c r="F23" i="1"/>
  <c r="E23" i="1"/>
  <c r="D23" i="1"/>
  <c r="C23" i="1"/>
  <c r="F22" i="1"/>
  <c r="E22" i="1"/>
  <c r="D22" i="1"/>
  <c r="C22" i="1"/>
  <c r="F21" i="1"/>
  <c r="E21" i="1"/>
  <c r="D21" i="1"/>
  <c r="C21" i="1"/>
  <c r="F20" i="1"/>
  <c r="E20" i="1"/>
  <c r="D20" i="1"/>
  <c r="C20" i="1"/>
  <c r="F19" i="1"/>
  <c r="E19" i="1"/>
  <c r="D19" i="1"/>
  <c r="C19" i="1"/>
  <c r="E30" i="1" l="1"/>
  <c r="E31" i="1" s="1"/>
  <c r="E32" i="1" s="1"/>
  <c r="D30" i="1"/>
  <c r="C30" i="1"/>
  <c r="C31" i="1" s="1"/>
  <c r="C32" i="1" s="1"/>
  <c r="D31" i="1"/>
  <c r="D32" i="1" s="1"/>
</calcChain>
</file>

<file path=xl/sharedStrings.xml><?xml version="1.0" encoding="utf-8"?>
<sst xmlns="http://schemas.openxmlformats.org/spreadsheetml/2006/main" count="121" uniqueCount="99">
  <si>
    <t>Quality marker</t>
  </si>
  <si>
    <t>What good looks like</t>
  </si>
  <si>
    <t>Oil A</t>
  </si>
  <si>
    <t>Oil B</t>
  </si>
  <si>
    <t>Oil C</t>
  </si>
  <si>
    <t>Oil D</t>
  </si>
  <si>
    <t>Quality grade</t>
  </si>
  <si>
    <t>"Extra Virgin" / "Nativ Extra" — not "Olive Oil" or "Pure"</t>
  </si>
  <si>
    <t>Free acidity (%)</t>
  </si>
  <si>
    <t>0.8% or lower (ideally 0.5% or lower)</t>
  </si>
  <si>
    <t>Polyphenols (mg/kg)</t>
  </si>
  <si>
    <t>250 mg/kg or more</t>
  </si>
  <si>
    <t>Peroxide value (mEq O₂/kg)</t>
  </si>
  <si>
    <t>20 or lower for Extra Virgin</t>
  </si>
  <si>
    <t>Harvest year stated?</t>
  </si>
  <si>
    <t>A specific harvest year shown on the label</t>
  </si>
  <si>
    <t>Best-before window</t>
  </si>
  <si>
    <t>Within 12–18 months of purchase</t>
  </si>
  <si>
    <t>Origin</t>
  </si>
  <si>
    <t>A single country / region — not a blend</t>
  </si>
  <si>
    <t>Olive variety named?</t>
  </si>
  <si>
    <t>Variety named (e.g. Picual, Koroneiki, Chetoui)</t>
  </si>
  <si>
    <t>Extraction method</t>
  </si>
  <si>
    <t>Cold pressed, under 27°C</t>
  </si>
  <si>
    <t>Packaging</t>
  </si>
  <si>
    <t>Dark glass or steel — never clear or plastic</t>
  </si>
  <si>
    <t>Certification / PDO / PGI</t>
  </si>
  <si>
    <t>Organic / PDO / PGI mark present (bonus)</t>
  </si>
  <si>
    <t xml:space="preserve">  Scorecard (auto-calculated)</t>
  </si>
  <si>
    <t>Max</t>
  </si>
  <si>
    <t>TOTAL POINTS</t>
  </si>
  <si>
    <t>Score</t>
  </si>
  <si>
    <t>VERDICT</t>
  </si>
  <si>
    <t xml:space="preserve">  Reference — Olive Oil Quality Standards</t>
  </si>
  <si>
    <t xml:space="preserve">  Chemical quality markers (IOC trade standard)</t>
  </si>
  <si>
    <t>Marker</t>
  </si>
  <si>
    <t>Extra Virgin</t>
  </si>
  <si>
    <t>Virgin</t>
  </si>
  <si>
    <t>Olive Oil (Blended)</t>
  </si>
  <si>
    <t>Acidity</t>
  </si>
  <si>
    <t>≤ 0.8%</t>
  </si>
  <si>
    <t>≤ 2.0%</t>
  </si>
  <si>
    <t>≤ 1.0%</t>
  </si>
  <si>
    <t>Peroxide value</t>
  </si>
  <si>
    <t>≤ 20 mEq O₂/kg</t>
  </si>
  <si>
    <t>≤ 25 mEq O₂/kg</t>
  </si>
  <si>
    <t>≤ 15 mEq O₂/kg</t>
  </si>
  <si>
    <t>K232</t>
  </si>
  <si>
    <t>≤ 2.50</t>
  </si>
  <si>
    <t>≤ 2.60</t>
  </si>
  <si>
    <t>—</t>
  </si>
  <si>
    <t>K270</t>
  </si>
  <si>
    <t>≤ 0.22</t>
  </si>
  <si>
    <t>≤ 0.25</t>
  </si>
  <si>
    <t>Delta K</t>
  </si>
  <si>
    <t>≤ 0.01</t>
  </si>
  <si>
    <t>≤ 0.02</t>
  </si>
  <si>
    <t>Polyphenols</t>
  </si>
  <si>
    <t>High (250 mg/kg or more)</t>
  </si>
  <si>
    <t>Medium</t>
  </si>
  <si>
    <t>Low</t>
  </si>
  <si>
    <t xml:space="preserve">  Sensory markers</t>
  </si>
  <si>
    <t>Required positives (all three must be present):</t>
  </si>
  <si>
    <t>•  Fruitiness (green or yellow)</t>
  </si>
  <si>
    <t>•  Bitterness</t>
  </si>
  <si>
    <t>•  Pungency (peppery burn at the back of the throat)</t>
  </si>
  <si>
    <t>Disqualifying off-notes:</t>
  </si>
  <si>
    <t>•  Musty or moldy</t>
  </si>
  <si>
    <t>•  Stale / oxidized / old</t>
  </si>
  <si>
    <t>•  Tastes of spoiled olives</t>
  </si>
  <si>
    <t>•  Flat or metallic</t>
  </si>
  <si>
    <t xml:space="preserve">  Label quick-reference</t>
  </si>
  <si>
    <t>What to look for</t>
  </si>
  <si>
    <t>High quality</t>
  </si>
  <si>
    <t>Low quality</t>
  </si>
  <si>
    <t>Quality name</t>
  </si>
  <si>
    <t>"Extra Virgin" / "Nativ Extra"</t>
  </si>
  <si>
    <t>"Olive Oil", "Pure Olive Oil"</t>
  </si>
  <si>
    <t>≤ 0.8% (often under 0.5%)</t>
  </si>
  <si>
    <t>Above 0.8%</t>
  </si>
  <si>
    <t>Harvest year</t>
  </si>
  <si>
    <t>A specific year listed</t>
  </si>
  <si>
    <t>Best-before &gt;18 months away, or none</t>
  </si>
  <si>
    <t>One country or region</t>
  </si>
  <si>
    <t>Blended ("EU &amp; Non-EU")</t>
  </si>
  <si>
    <t>Variety</t>
  </si>
  <si>
    <t>Olive variety named</t>
  </si>
  <si>
    <t>No indication</t>
  </si>
  <si>
    <t>Extraction</t>
  </si>
  <si>
    <t>Heat / "centrifuga" process</t>
  </si>
  <si>
    <t>Dark glass or steel</t>
  </si>
  <si>
    <t>Plastic or clear bottle</t>
  </si>
  <si>
    <t>PDO / PGI</t>
  </si>
  <si>
    <t>Sometimes present (bonus)</t>
  </si>
  <si>
    <t>Rarely present</t>
  </si>
  <si>
    <t>Scoring weights used in the tool: Quality grade, Acidity, Polyphenols and Origin = up to 2 points each; all other markers = 1 point each (15 points max). 80%+ = Strong buy, 60–79% = Decent, under 60% = Skip.</t>
  </si>
  <si>
    <t>Compare your Olive Oils (Scorecard)</t>
  </si>
  <si>
    <t>Enter the details of up to four oils you're comparing. Use the dropdowns where shown and type the numbers (acidity, polyphenols, peroxide) straight off the label. The scorecard and verdict below update automatically.</t>
  </si>
  <si>
    <r>
      <rPr>
        <b/>
        <sz val="9"/>
        <color rgb="FFFF0000"/>
        <rFont val="Arial"/>
        <family val="2"/>
      </rPr>
      <t>Disclaimer:</t>
    </r>
    <r>
      <rPr>
        <sz val="9"/>
        <color rgb="FF555555"/>
        <rFont val="Arial"/>
        <family val="2"/>
      </rPr>
      <t xml:space="preserve"> This tool is intended as guidance only and is no substitute for a laboratory analysis. The scoring is based on a simplified point system; the reference values follow the IOC trade standard and EU regulations (as of 2026). This is not legal, health, or nutritional advice. All information is provided without warranty.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</si>
</sst>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
    </font>
    <font>
      <b/>
      <sz val="16"/>
      <color rgb="FFFFFFFF"/>
      <name val="Arial"/>
      <charset val="1"/>
    </font>
    <font>
      <b/>
      <sz val="10"/>
      <color rgb="FFFFFFFF"/>
      <name val="Arial"/>
      <charset val="1"/>
    </font>
    <font>
      <b/>
      <sz val="10"/>
      <color rgb="FF000000"/>
      <name val="Arial"/>
      <charset val="1"/>
    </font>
    <font>
      <sz val="9"/>
      <color rgb="FF555555"/>
      <name val="Arial"/>
      <charset val="1"/>
    </font>
    <font>
      <sz val="10"/>
      <color rgb="FF000000"/>
      <name val="Arial"/>
      <charset val="1"/>
    </font>
    <font>
      <b/>
      <sz val="11"/>
      <color rgb="FFFFFFFF"/>
      <name val="Arial"/>
      <charset val="1"/>
    </font>
    <font>
      <b/>
      <sz val="9"/>
      <color rgb="FFFFFFFF"/>
      <name val="Arial"/>
      <charset val="1"/>
    </font>
    <font>
      <sz val="9"/>
      <color rgb="FF000000"/>
      <name val="Arial"/>
      <charset val="1"/>
    </font>
    <font>
      <sz val="9"/>
      <color rgb="FF888888"/>
      <name val="Arial"/>
      <charset val="1"/>
    </font>
    <font>
      <b/>
      <sz val="10"/>
      <color rgb="FF888888"/>
      <name val="Arial"/>
      <charset val="1"/>
    </font>
    <font>
      <b/>
      <sz val="11"/>
      <color rgb="FF000000"/>
      <name val="Arial"/>
      <charset val="1"/>
    </font>
    <font>
      <b/>
      <sz val="15"/>
      <color rgb="FFFFFFFF"/>
      <name val="Arial"/>
      <charset val="1"/>
    </font>
    <font>
      <b/>
      <sz val="9"/>
      <color rgb="FF000000"/>
      <name val="Arial"/>
      <charset val="1"/>
    </font>
    <font>
      <i/>
      <sz val="8"/>
      <color rgb="FF777777"/>
      <name val="Arial"/>
      <charset val="1"/>
    </font>
    <font>
      <sz val="9"/>
      <color rgb="FF555555"/>
      <name val="Arial"/>
      <family val="2"/>
    </font>
    <font>
      <b/>
      <sz val="9"/>
      <color rgb="FFFF0000"/>
      <name val="Arial"/>
      <family val="2"/>
    </font>
  </fonts>
  <fills count="7">
    <fill>
      <patternFill patternType="none"/>
    </fill>
    <fill>
      <patternFill patternType="gray125"/>
    </fill>
    <fill>
      <patternFill patternType="solid">
        <fgColor rgb="FF1F3B2C"/>
        <bgColor rgb="FF333300"/>
      </patternFill>
    </fill>
    <fill>
      <patternFill patternType="solid">
        <fgColor rgb="FFEAF0E6"/>
        <bgColor rgb="FFFFFDF5"/>
      </patternFill>
    </fill>
    <fill>
      <patternFill patternType="solid">
        <fgColor rgb="FFFFFDF5"/>
        <bgColor rgb="FFFFFFFF"/>
      </patternFill>
    </fill>
    <fill>
      <patternFill patternType="solid">
        <fgColor rgb="FF4E6B4E"/>
        <bgColor rgb="FF555555"/>
      </patternFill>
    </fill>
    <fill>
      <patternFill patternType="solid">
        <fgColor rgb="FF8FA86B"/>
        <bgColor rgb="FF888888"/>
      </patternFill>
    </fill>
  </fills>
  <borders count="2">
    <border>
      <left/>
      <right/>
      <top/>
      <bottom/>
      <diagonal/>
    </border>
    <border>
      <left style="thin">
        <color rgb="FFBBBBBB"/>
      </left>
      <right style="thin">
        <color rgb="FFBBBBBB"/>
      </right>
      <top style="thin">
        <color rgb="FFBBBBBB"/>
      </top>
      <bottom style="thin">
        <color rgb="FFBBBBBB"/>
      </bottom>
      <diagonal/>
    </border>
  </borders>
  <cellStyleXfs count="1">
    <xf numFmtId="0" fontId="0" fillId="0" borderId="0"/>
  </cellStyleXfs>
  <cellXfs count="28">
    <xf numFmtId="0" fontId="0" fillId="0" borderId="0" xfId="0"/>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3" fillId="3" borderId="1" xfId="0" applyFont="1" applyFill="1" applyBorder="1" applyAlignment="1">
      <alignment horizontal="left" vertical="center"/>
    </xf>
    <xf numFmtId="0" fontId="4" fillId="0" borderId="1" xfId="0" applyFont="1" applyBorder="1" applyAlignment="1">
      <alignment horizontal="left" vertical="center" wrapText="1"/>
    </xf>
    <xf numFmtId="0" fontId="5" fillId="4" borderId="1" xfId="0" applyFont="1" applyFill="1" applyBorder="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pplyAlignment="1">
      <alignment horizontal="center" vertical="center"/>
    </xf>
    <xf numFmtId="0" fontId="8" fillId="3" borderId="1" xfId="0" applyFont="1" applyFill="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applyAlignment="1">
      <alignment horizontal="center" vertical="center"/>
    </xf>
    <xf numFmtId="0" fontId="11" fillId="3" borderId="1" xfId="0" applyFont="1" applyFill="1" applyBorder="1" applyAlignment="1">
      <alignment horizontal="center" vertical="center"/>
    </xf>
    <xf numFmtId="0" fontId="5" fillId="3" borderId="1" xfId="0" applyFont="1" applyFill="1" applyBorder="1" applyAlignment="1">
      <alignment horizontal="left" vertical="center"/>
    </xf>
    <xf numFmtId="9" fontId="11" fillId="0" borderId="1" xfId="0" applyNumberFormat="1" applyFont="1" applyBorder="1" applyAlignment="1">
      <alignment horizontal="center" vertical="center"/>
    </xf>
    <xf numFmtId="0" fontId="11" fillId="3" borderId="1" xfId="0" applyFont="1" applyFill="1" applyBorder="1" applyAlignment="1">
      <alignment horizontal="left" vertical="center"/>
    </xf>
    <xf numFmtId="0" fontId="3" fillId="0" borderId="1" xfId="0" applyFont="1" applyBorder="1" applyAlignment="1">
      <alignment horizontal="center" vertical="center" wrapText="1"/>
    </xf>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3" fillId="0" borderId="0" xfId="0" applyFont="1" applyAlignment="1">
      <alignment horizontal="left" vertical="center"/>
    </xf>
    <xf numFmtId="0" fontId="8" fillId="0" borderId="0" xfId="0" applyFont="1" applyAlignment="1">
      <alignment horizontal="left" vertical="center"/>
    </xf>
    <xf numFmtId="0" fontId="1" fillId="2" borderId="0" xfId="0" applyFont="1" applyFill="1" applyAlignment="1">
      <alignment horizontal="left" vertical="center"/>
    </xf>
    <xf numFmtId="0" fontId="6" fillId="5" borderId="0" xfId="0" applyFont="1" applyFill="1" applyAlignment="1">
      <alignment horizontal="left" vertical="center"/>
    </xf>
    <xf numFmtId="0" fontId="12" fillId="2" borderId="0" xfId="0" applyFont="1" applyFill="1" applyAlignment="1">
      <alignment horizontal="left" vertical="center"/>
    </xf>
    <xf numFmtId="0" fontId="14" fillId="0" borderId="0" xfId="0" applyFont="1" applyAlignment="1">
      <alignment horizontal="left" vertical="center" wrapText="1"/>
    </xf>
    <xf numFmtId="0" fontId="15" fillId="0" borderId="0" xfId="0" applyFont="1" applyAlignment="1">
      <alignment horizontal="left" vertical="center" wrapText="1"/>
    </xf>
  </cellXfs>
  <cellStyles count="1">
    <cellStyle name="Standard" xfId="0" builtinId="0"/>
  </cellStyles>
  <dxfs count="9">
    <dxf>
      <fill>
        <patternFill>
          <bgColor rgb="FFF4B7B0"/>
        </patternFill>
      </fill>
    </dxf>
    <dxf>
      <fill>
        <patternFill>
          <bgColor rgb="FFFFE699"/>
        </patternFill>
      </fill>
    </dxf>
    <dxf>
      <fill>
        <patternFill>
          <bgColor rgb="FFC6E0B4"/>
        </patternFill>
      </fill>
    </dxf>
    <dxf>
      <fill>
        <patternFill>
          <bgColor rgb="FFF4B7B0"/>
        </patternFill>
      </fill>
    </dxf>
    <dxf>
      <fill>
        <patternFill>
          <bgColor rgb="FFFFE699"/>
        </patternFill>
      </fill>
    </dxf>
    <dxf>
      <fill>
        <patternFill>
          <bgColor rgb="FFC6E0B4"/>
        </patternFill>
      </fill>
    </dxf>
    <dxf>
      <fill>
        <patternFill>
          <bgColor rgb="FFFFE699"/>
        </patternFill>
      </fill>
    </dxf>
    <dxf>
      <fill>
        <patternFill>
          <bgColor rgb="FFC6E0B4"/>
        </patternFill>
      </fill>
    </dxf>
    <dxf>
      <fill>
        <patternFill>
          <bgColor rgb="FFF4B7B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BBBBB"/>
      <rgbColor rgb="FF888888"/>
      <rgbColor rgb="FF9999FF"/>
      <rgbColor rgb="FF993366"/>
      <rgbColor rgb="FFFFFDF5"/>
      <rgbColor rgb="FFEAF0E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0B4"/>
      <rgbColor rgb="FFFFE699"/>
      <rgbColor rgb="FF99CCFF"/>
      <rgbColor rgb="FFFF99CC"/>
      <rgbColor rgb="FFCC99FF"/>
      <rgbColor rgb="FFF4B7B0"/>
      <rgbColor rgb="FF3366FF"/>
      <rgbColor rgb="FF33CCCC"/>
      <rgbColor rgb="FF99CC00"/>
      <rgbColor rgb="FFFFCC00"/>
      <rgbColor rgb="FFFF9900"/>
      <rgbColor rgb="FFFF6600"/>
      <rgbColor rgb="FF777777"/>
      <rgbColor rgb="FF8FA86B"/>
      <rgbColor rgb="FF003366"/>
      <rgbColor rgb="FF4E6B4E"/>
      <rgbColor rgb="FF003300"/>
      <rgbColor rgb="FF333300"/>
      <rgbColor rgb="FF993300"/>
      <rgbColor rgb="FF993366"/>
      <rgbColor rgb="FF555555"/>
      <rgbColor rgb="FF1F3B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showGridLines="0" tabSelected="1" zoomScaleNormal="100" workbookViewId="0">
      <pane ySplit="4" topLeftCell="A11" activePane="bottomLeft" state="frozen"/>
      <selection pane="bottomLeft" activeCell="A2" sqref="A2:F2"/>
    </sheetView>
  </sheetViews>
  <sheetFormatPr baseColWidth="10" defaultColWidth="8.6640625" defaultRowHeight="14.4" x14ac:dyDescent="0.3"/>
  <cols>
    <col min="1" max="1" width="26" customWidth="1"/>
    <col min="2" max="2" width="40" customWidth="1"/>
    <col min="3" max="6" width="27.21875" customWidth="1"/>
  </cols>
  <sheetData>
    <row r="1" spans="1:6" ht="30" customHeight="1" x14ac:dyDescent="0.3">
      <c r="A1" s="23" t="s">
        <v>96</v>
      </c>
      <c r="B1" s="23"/>
      <c r="C1" s="23"/>
      <c r="D1" s="23"/>
      <c r="E1" s="23"/>
      <c r="F1" s="23"/>
    </row>
    <row r="2" spans="1:6" ht="27.75" customHeight="1" x14ac:dyDescent="0.3">
      <c r="A2" s="27" t="s">
        <v>97</v>
      </c>
      <c r="B2" s="27"/>
      <c r="C2" s="27"/>
      <c r="D2" s="27"/>
      <c r="E2" s="27"/>
      <c r="F2" s="27"/>
    </row>
    <row r="3" spans="1:6" ht="35.4" customHeight="1" x14ac:dyDescent="0.3">
      <c r="A3" s="27" t="s">
        <v>98</v>
      </c>
      <c r="B3" s="27"/>
      <c r="C3" s="27"/>
      <c r="D3" s="27"/>
      <c r="E3" s="27"/>
      <c r="F3" s="27"/>
    </row>
    <row r="4" spans="1:6" x14ac:dyDescent="0.3">
      <c r="A4" s="1" t="s">
        <v>0</v>
      </c>
      <c r="B4" s="1" t="s">
        <v>1</v>
      </c>
      <c r="C4" s="2" t="s">
        <v>2</v>
      </c>
      <c r="D4" s="2" t="s">
        <v>3</v>
      </c>
      <c r="E4" s="2" t="s">
        <v>4</v>
      </c>
      <c r="F4" s="2" t="s">
        <v>5</v>
      </c>
    </row>
    <row r="5" spans="1:6" ht="21.75" customHeight="1" x14ac:dyDescent="0.3">
      <c r="A5" s="3" t="s">
        <v>6</v>
      </c>
      <c r="B5" s="4" t="s">
        <v>7</v>
      </c>
      <c r="C5" s="5"/>
      <c r="D5" s="5"/>
      <c r="E5" s="5"/>
      <c r="F5" s="5"/>
    </row>
    <row r="6" spans="1:6" ht="21.75" customHeight="1" x14ac:dyDescent="0.3">
      <c r="A6" s="3" t="s">
        <v>8</v>
      </c>
      <c r="B6" s="4" t="s">
        <v>9</v>
      </c>
      <c r="C6" s="5"/>
      <c r="D6" s="5"/>
      <c r="E6" s="5"/>
      <c r="F6" s="5"/>
    </row>
    <row r="7" spans="1:6" ht="21.75" customHeight="1" x14ac:dyDescent="0.3">
      <c r="A7" s="3" t="s">
        <v>10</v>
      </c>
      <c r="B7" s="4" t="s">
        <v>11</v>
      </c>
      <c r="C7" s="5"/>
      <c r="D7" s="5"/>
      <c r="E7" s="5"/>
      <c r="F7" s="5"/>
    </row>
    <row r="8" spans="1:6" ht="21.75" customHeight="1" x14ac:dyDescent="0.3">
      <c r="A8" s="3" t="s">
        <v>12</v>
      </c>
      <c r="B8" s="4" t="s">
        <v>13</v>
      </c>
      <c r="C8" s="5"/>
      <c r="D8" s="5"/>
      <c r="E8" s="5"/>
      <c r="F8" s="5"/>
    </row>
    <row r="9" spans="1:6" ht="21.75" customHeight="1" x14ac:dyDescent="0.3">
      <c r="A9" s="3" t="s">
        <v>14</v>
      </c>
      <c r="B9" s="4" t="s">
        <v>15</v>
      </c>
      <c r="C9" s="5"/>
      <c r="D9" s="5"/>
      <c r="E9" s="5"/>
      <c r="F9" s="5"/>
    </row>
    <row r="10" spans="1:6" ht="21.75" customHeight="1" x14ac:dyDescent="0.3">
      <c r="A10" s="3" t="s">
        <v>16</v>
      </c>
      <c r="B10" s="4" t="s">
        <v>17</v>
      </c>
      <c r="C10" s="5"/>
      <c r="D10" s="5"/>
      <c r="E10" s="5"/>
      <c r="F10" s="5"/>
    </row>
    <row r="11" spans="1:6" ht="21.75" customHeight="1" x14ac:dyDescent="0.3">
      <c r="A11" s="3" t="s">
        <v>18</v>
      </c>
      <c r="B11" s="4" t="s">
        <v>19</v>
      </c>
      <c r="C11" s="5"/>
      <c r="D11" s="5"/>
      <c r="E11" s="5"/>
      <c r="F11" s="5"/>
    </row>
    <row r="12" spans="1:6" ht="21.75" customHeight="1" x14ac:dyDescent="0.3">
      <c r="A12" s="3" t="s">
        <v>20</v>
      </c>
      <c r="B12" s="4" t="s">
        <v>21</v>
      </c>
      <c r="C12" s="5"/>
      <c r="D12" s="5"/>
      <c r="E12" s="5"/>
      <c r="F12" s="5"/>
    </row>
    <row r="13" spans="1:6" ht="21.75" customHeight="1" x14ac:dyDescent="0.3">
      <c r="A13" s="3" t="s">
        <v>22</v>
      </c>
      <c r="B13" s="4" t="s">
        <v>23</v>
      </c>
      <c r="C13" s="5"/>
      <c r="D13" s="5"/>
      <c r="E13" s="5"/>
      <c r="F13" s="5"/>
    </row>
    <row r="14" spans="1:6" ht="21.75" customHeight="1" x14ac:dyDescent="0.3">
      <c r="A14" s="3" t="s">
        <v>24</v>
      </c>
      <c r="B14" s="4" t="s">
        <v>25</v>
      </c>
      <c r="C14" s="5"/>
      <c r="D14" s="5"/>
      <c r="E14" s="5"/>
      <c r="F14" s="5"/>
    </row>
    <row r="15" spans="1:6" ht="21.75" customHeight="1" x14ac:dyDescent="0.3">
      <c r="A15" s="3" t="s">
        <v>26</v>
      </c>
      <c r="B15" s="4" t="s">
        <v>27</v>
      </c>
      <c r="C15" s="5"/>
      <c r="D15" s="5"/>
      <c r="E15" s="5"/>
      <c r="F15" s="5"/>
    </row>
    <row r="17" spans="1:6" ht="21.75" customHeight="1" x14ac:dyDescent="0.3">
      <c r="A17" s="24" t="s">
        <v>28</v>
      </c>
      <c r="B17" s="24"/>
      <c r="C17" s="24"/>
      <c r="D17" s="24"/>
      <c r="E17" s="24"/>
      <c r="F17" s="24"/>
    </row>
    <row r="18" spans="1:6" x14ac:dyDescent="0.3">
      <c r="A18" s="6" t="s">
        <v>0</v>
      </c>
      <c r="B18" s="7" t="s">
        <v>29</v>
      </c>
      <c r="C18" s="7" t="s">
        <v>2</v>
      </c>
      <c r="D18" s="7" t="s">
        <v>3</v>
      </c>
      <c r="E18" s="7" t="s">
        <v>4</v>
      </c>
      <c r="F18" s="7" t="s">
        <v>5</v>
      </c>
    </row>
    <row r="19" spans="1:6" ht="18" customHeight="1" x14ac:dyDescent="0.3">
      <c r="A19" s="8" t="s">
        <v>6</v>
      </c>
      <c r="B19" s="9">
        <v>2</v>
      </c>
      <c r="C19" s="10">
        <f>IF(C5="Extra Virgin / Nativ Extra",2,IF(C5="Virgin",1,0))</f>
        <v>0</v>
      </c>
      <c r="D19" s="10">
        <f>IF(D5="Extra Virgin / Nativ Extra",2,IF(D5="Virgin",1,0))</f>
        <v>0</v>
      </c>
      <c r="E19" s="10">
        <f>IF(E5="Extra Virgin / Nativ Extra",2,IF(E5="Virgin",1,0))</f>
        <v>0</v>
      </c>
      <c r="F19" s="10">
        <f>IF(F5="Extra Virgin / Nativ Extra",2,IF(F5="Virgin",1,0))</f>
        <v>0</v>
      </c>
    </row>
    <row r="20" spans="1:6" ht="18" customHeight="1" x14ac:dyDescent="0.3">
      <c r="A20" s="8" t="s">
        <v>8</v>
      </c>
      <c r="B20" s="9">
        <v>2</v>
      </c>
      <c r="C20" s="10">
        <f>IF(C6="",0,IF(C6&lt;=0.5,2,IF(C6&lt;=0.8,1,0)))</f>
        <v>0</v>
      </c>
      <c r="D20" s="10">
        <f>IF(D6="",0,IF(D6&lt;=0.5,2,IF(D6&lt;=0.8,1,0)))</f>
        <v>0</v>
      </c>
      <c r="E20" s="10">
        <f>IF(E6="",0,IF(E6&lt;=0.5,2,IF(E6&lt;=0.8,1,0)))</f>
        <v>0</v>
      </c>
      <c r="F20" s="10">
        <f>IF(F6="",0,IF(F6&lt;=0.5,2,IF(F6&lt;=0.8,1,0)))</f>
        <v>0</v>
      </c>
    </row>
    <row r="21" spans="1:6" ht="18" customHeight="1" x14ac:dyDescent="0.3">
      <c r="A21" s="8" t="s">
        <v>10</v>
      </c>
      <c r="B21" s="9">
        <v>2</v>
      </c>
      <c r="C21" s="10">
        <f>IF(C7="",0,IF(C7&gt;=250,2,IF(C7&gt;=100,1,0)))</f>
        <v>0</v>
      </c>
      <c r="D21" s="10">
        <f>IF(D7="",0,IF(D7&gt;=250,2,IF(D7&gt;=100,1,0)))</f>
        <v>0</v>
      </c>
      <c r="E21" s="10">
        <f>IF(E7="",0,IF(E7&gt;=250,2,IF(E7&gt;=100,1,0)))</f>
        <v>0</v>
      </c>
      <c r="F21" s="10">
        <f>IF(F7="",0,IF(F7&gt;=250,2,IF(F7&gt;=100,1,0)))</f>
        <v>0</v>
      </c>
    </row>
    <row r="22" spans="1:6" ht="18" customHeight="1" x14ac:dyDescent="0.3">
      <c r="A22" s="8" t="s">
        <v>12</v>
      </c>
      <c r="B22" s="9">
        <v>1</v>
      </c>
      <c r="C22" s="10">
        <f>IF(C8="",0,IF(C8&lt;=20,1,0))</f>
        <v>0</v>
      </c>
      <c r="D22" s="10">
        <f>IF(D8="",0,IF(D8&lt;=20,1,0))</f>
        <v>0</v>
      </c>
      <c r="E22" s="10">
        <f>IF(E8="",0,IF(E8&lt;=20,1,0))</f>
        <v>0</v>
      </c>
      <c r="F22" s="10">
        <f>IF(F8="",0,IF(F8&lt;=20,1,0))</f>
        <v>0</v>
      </c>
    </row>
    <row r="23" spans="1:6" ht="18" customHeight="1" x14ac:dyDescent="0.3">
      <c r="A23" s="8" t="s">
        <v>14</v>
      </c>
      <c r="B23" s="9">
        <v>1</v>
      </c>
      <c r="C23" s="10">
        <f>IF(C9="Yes",1,0)</f>
        <v>0</v>
      </c>
      <c r="D23" s="10">
        <f>IF(D9="Yes",1,0)</f>
        <v>0</v>
      </c>
      <c r="E23" s="10">
        <f>IF(E9="Yes",1,0)</f>
        <v>0</v>
      </c>
      <c r="F23" s="10">
        <f>IF(F9="Yes",1,0)</f>
        <v>0</v>
      </c>
    </row>
    <row r="24" spans="1:6" ht="18" customHeight="1" x14ac:dyDescent="0.3">
      <c r="A24" s="8" t="s">
        <v>16</v>
      </c>
      <c r="B24" s="9">
        <v>1</v>
      </c>
      <c r="C24" s="10">
        <f>IF(C10="Within 12–18 months",1,0)</f>
        <v>0</v>
      </c>
      <c r="D24" s="10">
        <f>IF(D10="Within 12–18 months",1,0)</f>
        <v>0</v>
      </c>
      <c r="E24" s="10">
        <f>IF(E10="Within 12–18 months",1,0)</f>
        <v>0</v>
      </c>
      <c r="F24" s="10">
        <f>IF(F10="Within 12–18 months",1,0)</f>
        <v>0</v>
      </c>
    </row>
    <row r="25" spans="1:6" ht="18" customHeight="1" x14ac:dyDescent="0.3">
      <c r="A25" s="8" t="s">
        <v>18</v>
      </c>
      <c r="B25" s="9">
        <v>2</v>
      </c>
      <c r="C25" s="10">
        <f>IF(C11="Single country / region",2,0)</f>
        <v>0</v>
      </c>
      <c r="D25" s="10">
        <f>IF(D11="Single country / region",2,0)</f>
        <v>0</v>
      </c>
      <c r="E25" s="10">
        <f>IF(E11="Single country / region",2,0)</f>
        <v>0</v>
      </c>
      <c r="F25" s="10">
        <f>IF(F11="Single country / region",2,0)</f>
        <v>0</v>
      </c>
    </row>
    <row r="26" spans="1:6" ht="18" customHeight="1" x14ac:dyDescent="0.3">
      <c r="A26" s="8" t="s">
        <v>20</v>
      </c>
      <c r="B26" s="9">
        <v>1</v>
      </c>
      <c r="C26" s="10">
        <f>IF(C12="Yes",1,0)</f>
        <v>0</v>
      </c>
      <c r="D26" s="10">
        <f>IF(D12="Yes",1,0)</f>
        <v>0</v>
      </c>
      <c r="E26" s="10">
        <f>IF(E12="Yes",1,0)</f>
        <v>0</v>
      </c>
      <c r="F26" s="10">
        <f>IF(F12="Yes",1,0)</f>
        <v>0</v>
      </c>
    </row>
    <row r="27" spans="1:6" ht="18" customHeight="1" x14ac:dyDescent="0.3">
      <c r="A27" s="8" t="s">
        <v>22</v>
      </c>
      <c r="B27" s="9">
        <v>1</v>
      </c>
      <c r="C27" s="10">
        <f>IF(C13="Cold pressed (under 27°C)",1,0)</f>
        <v>0</v>
      </c>
      <c r="D27" s="10">
        <f>IF(D13="Cold pressed (under 27°C)",1,0)</f>
        <v>0</v>
      </c>
      <c r="E27" s="10">
        <f>IF(E13="Cold pressed (under 27°C)",1,0)</f>
        <v>0</v>
      </c>
      <c r="F27" s="10">
        <f>IF(F13="Cold pressed (under 27°C)",1,0)</f>
        <v>0</v>
      </c>
    </row>
    <row r="28" spans="1:6" ht="18" customHeight="1" x14ac:dyDescent="0.3">
      <c r="A28" s="8" t="s">
        <v>24</v>
      </c>
      <c r="B28" s="9">
        <v>1</v>
      </c>
      <c r="C28" s="10">
        <f>IF(C14="Dark glass / steel",1,0)</f>
        <v>0</v>
      </c>
      <c r="D28" s="10">
        <f>IF(D14="Dark glass / steel",1,0)</f>
        <v>0</v>
      </c>
      <c r="E28" s="10">
        <f>IF(E14="Dark glass / steel",1,0)</f>
        <v>0</v>
      </c>
      <c r="F28" s="10">
        <f>IF(F14="Dark glass / steel",1,0)</f>
        <v>0</v>
      </c>
    </row>
    <row r="29" spans="1:6" ht="18" customHeight="1" x14ac:dyDescent="0.3">
      <c r="A29" s="8" t="s">
        <v>26</v>
      </c>
      <c r="B29" s="9">
        <v>1</v>
      </c>
      <c r="C29" s="10">
        <f>IF(C15="Yes",1,0)</f>
        <v>0</v>
      </c>
      <c r="D29" s="10">
        <f>IF(D15="Yes",1,0)</f>
        <v>0</v>
      </c>
      <c r="E29" s="10">
        <f>IF(E15="Yes",1,0)</f>
        <v>0</v>
      </c>
      <c r="F29" s="10">
        <f>IF(F15="Yes",1,0)</f>
        <v>0</v>
      </c>
    </row>
    <row r="30" spans="1:6" x14ac:dyDescent="0.3">
      <c r="A30" s="3" t="s">
        <v>30</v>
      </c>
      <c r="B30" s="11">
        <f>SUM(B19:B29)</f>
        <v>15</v>
      </c>
      <c r="C30" s="12">
        <f>SUM(C19:C29)</f>
        <v>0</v>
      </c>
      <c r="D30" s="12">
        <f>SUM(D19:D29)</f>
        <v>0</v>
      </c>
      <c r="E30" s="12">
        <f>SUM(E19:E29)</f>
        <v>0</v>
      </c>
      <c r="F30" s="12">
        <f>SUM(F19:F29)</f>
        <v>0</v>
      </c>
    </row>
    <row r="31" spans="1:6" x14ac:dyDescent="0.3">
      <c r="A31" s="3" t="s">
        <v>31</v>
      </c>
      <c r="B31" s="13"/>
      <c r="C31" s="14">
        <f>IF($B30=0,0,C30/$B30)</f>
        <v>0</v>
      </c>
      <c r="D31" s="14">
        <f>IF($B30=0,0,D30/$B30)</f>
        <v>0</v>
      </c>
      <c r="E31" s="14">
        <f>IF($B30=0,0,E30/$B30)</f>
        <v>0</v>
      </c>
      <c r="F31" s="14">
        <f>IF($B30=0,0,F30/$B30)</f>
        <v>0</v>
      </c>
    </row>
    <row r="32" spans="1:6" ht="30" customHeight="1" x14ac:dyDescent="0.3">
      <c r="A32" s="15" t="s">
        <v>32</v>
      </c>
      <c r="B32" s="13"/>
      <c r="C32" s="16" t="str">
        <f>IF(COUNTA(C5:C15)=0,"— enter data —",IF(C31&gt;=0.8,"Strong buy",IF(C31&gt;=0.6,"Decent — check weak spots","Skip / low quality")))</f>
        <v>— enter data —</v>
      </c>
      <c r="D32" s="16" t="str">
        <f>IF(COUNTA(D5:D15)=0,"— enter data —",IF(D31&gt;=0.8,"Strong buy",IF(D31&gt;=0.6,"Decent — check weak spots","Skip / low quality")))</f>
        <v>— enter data —</v>
      </c>
      <c r="E32" s="16" t="str">
        <f>IF(COUNTA(E5:E15)=0,"— enter data —",IF(E31&gt;=0.8,"Strong buy",IF(E31&gt;=0.6,"Decent — check weak spots","Skip / low quality")))</f>
        <v>— enter data —</v>
      </c>
      <c r="F32" s="16" t="str">
        <f>IF(COUNTA(F5:F15)=0,"— enter data —",IF(F31&gt;=0.8,"Strong buy",IF(F31&gt;=0.6,"Decent — check weak spots","Skip / low quality")))</f>
        <v>— enter data —</v>
      </c>
    </row>
  </sheetData>
  <mergeCells count="4">
    <mergeCell ref="A1:F1"/>
    <mergeCell ref="A2:F2"/>
    <mergeCell ref="A17:F17"/>
    <mergeCell ref="A3:F3"/>
  </mergeCells>
  <conditionalFormatting sqref="C19:F29">
    <cfRule type="expression" dxfId="8" priority="2">
      <formula>AND(C19=0,COUNTA(C$5:C$15)&gt;0)</formula>
    </cfRule>
    <cfRule type="expression" dxfId="7" priority="3">
      <formula>C19&gt;=$B19</formula>
    </cfRule>
    <cfRule type="expression" dxfId="6" priority="4">
      <formula>AND(C19&gt;0,C19&lt;$B19)</formula>
    </cfRule>
  </conditionalFormatting>
  <conditionalFormatting sqref="C31:F31">
    <cfRule type="expression" dxfId="5" priority="8">
      <formula>C31&gt;=0.8</formula>
    </cfRule>
    <cfRule type="expression" dxfId="4" priority="9">
      <formula>AND(C31&gt;=0.6,C31&lt;0.8)</formula>
    </cfRule>
    <cfRule type="expression" dxfId="3" priority="10">
      <formula>AND(C31&gt;0,C31&lt;0.6)</formula>
    </cfRule>
  </conditionalFormatting>
  <conditionalFormatting sqref="C32:F32">
    <cfRule type="expression" dxfId="2" priority="5">
      <formula>C32="Strong buy"</formula>
    </cfRule>
    <cfRule type="expression" dxfId="1" priority="6">
      <formula>C32="Decent — check weak spots"</formula>
    </cfRule>
    <cfRule type="expression" dxfId="0" priority="7">
      <formula>C32="Skip / low quality"</formula>
    </cfRule>
  </conditionalFormatting>
  <dataValidations count="6">
    <dataValidation type="list" allowBlank="1" sqref="C5:F5" xr:uid="{00000000-0002-0000-0000-000000000000}">
      <formula1>"Extra Virgin / Nativ Extra,Virgin,Olive Oil / Pure / Blended,Unknown"</formula1>
      <formula2>0</formula2>
    </dataValidation>
    <dataValidation type="list" allowBlank="1" sqref="C9:F9 C15:F15 C12:F12" xr:uid="{00000000-0002-0000-0000-000001000000}">
      <formula1>"Yes,No"</formula1>
      <formula2>0</formula2>
    </dataValidation>
    <dataValidation type="list" allowBlank="1" sqref="C10:F10" xr:uid="{00000000-0002-0000-0000-000002000000}">
      <formula1>"Within 12–18 months,Over 18 months / none stated"</formula1>
      <formula2>0</formula2>
    </dataValidation>
    <dataValidation type="list" allowBlank="1" sqref="C11:F11" xr:uid="{00000000-0002-0000-0000-000003000000}">
      <formula1>"Single country / region,Blend (EU &amp; Non-EU),Unknown"</formula1>
      <formula2>0</formula2>
    </dataValidation>
    <dataValidation type="list" allowBlank="1" sqref="C13:F13" xr:uid="{00000000-0002-0000-0000-000005000000}">
      <formula1>"Cold pressed (under 27°C),Not stated / heat used"</formula1>
      <formula2>0</formula2>
    </dataValidation>
    <dataValidation type="list" allowBlank="1" sqref="C14:F14" xr:uid="{00000000-0002-0000-0000-000006000000}">
      <formula1>"Dark glass / steel,Clear glass,Plastic"</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showGridLines="0" zoomScaleNormal="100" workbookViewId="0">
      <selection sqref="A1:D1"/>
    </sheetView>
  </sheetViews>
  <sheetFormatPr baseColWidth="10" defaultColWidth="8.6640625" defaultRowHeight="14.4" x14ac:dyDescent="0.3"/>
  <cols>
    <col min="1" max="1" width="22" customWidth="1"/>
    <col min="2" max="4" width="26" customWidth="1"/>
  </cols>
  <sheetData>
    <row r="1" spans="1:4" ht="27.75" customHeight="1" x14ac:dyDescent="0.3">
      <c r="A1" s="25" t="s">
        <v>33</v>
      </c>
      <c r="B1" s="25"/>
      <c r="C1" s="25"/>
      <c r="D1" s="25"/>
    </row>
    <row r="3" spans="1:4" ht="21.75" customHeight="1" x14ac:dyDescent="0.3">
      <c r="A3" s="24" t="s">
        <v>34</v>
      </c>
      <c r="B3" s="24"/>
      <c r="C3" s="24"/>
      <c r="D3" s="24"/>
    </row>
    <row r="4" spans="1:4" x14ac:dyDescent="0.3">
      <c r="A4" s="17" t="s">
        <v>35</v>
      </c>
      <c r="B4" s="18" t="s">
        <v>36</v>
      </c>
      <c r="C4" s="18" t="s">
        <v>37</v>
      </c>
      <c r="D4" s="18" t="s">
        <v>38</v>
      </c>
    </row>
    <row r="5" spans="1:4" x14ac:dyDescent="0.3">
      <c r="A5" s="19" t="s">
        <v>39</v>
      </c>
      <c r="B5" s="20" t="s">
        <v>40</v>
      </c>
      <c r="C5" s="20" t="s">
        <v>41</v>
      </c>
      <c r="D5" s="20" t="s">
        <v>42</v>
      </c>
    </row>
    <row r="6" spans="1:4" x14ac:dyDescent="0.3">
      <c r="A6" s="19" t="s">
        <v>43</v>
      </c>
      <c r="B6" s="20" t="s">
        <v>44</v>
      </c>
      <c r="C6" s="20" t="s">
        <v>45</v>
      </c>
      <c r="D6" s="20" t="s">
        <v>46</v>
      </c>
    </row>
    <row r="7" spans="1:4" x14ac:dyDescent="0.3">
      <c r="A7" s="19" t="s">
        <v>47</v>
      </c>
      <c r="B7" s="20" t="s">
        <v>48</v>
      </c>
      <c r="C7" s="20" t="s">
        <v>49</v>
      </c>
      <c r="D7" s="20" t="s">
        <v>50</v>
      </c>
    </row>
    <row r="8" spans="1:4" x14ac:dyDescent="0.3">
      <c r="A8" s="19" t="s">
        <v>51</v>
      </c>
      <c r="B8" s="20" t="s">
        <v>52</v>
      </c>
      <c r="C8" s="20" t="s">
        <v>53</v>
      </c>
      <c r="D8" s="20" t="s">
        <v>50</v>
      </c>
    </row>
    <row r="9" spans="1:4" x14ac:dyDescent="0.3">
      <c r="A9" s="19" t="s">
        <v>54</v>
      </c>
      <c r="B9" s="20" t="s">
        <v>55</v>
      </c>
      <c r="C9" s="20" t="s">
        <v>56</v>
      </c>
      <c r="D9" s="20" t="s">
        <v>50</v>
      </c>
    </row>
    <row r="10" spans="1:4" x14ac:dyDescent="0.3">
      <c r="A10" s="19" t="s">
        <v>57</v>
      </c>
      <c r="B10" s="20" t="s">
        <v>58</v>
      </c>
      <c r="C10" s="20" t="s">
        <v>59</v>
      </c>
      <c r="D10" s="20" t="s">
        <v>60</v>
      </c>
    </row>
    <row r="12" spans="1:4" ht="21.75" customHeight="1" x14ac:dyDescent="0.3">
      <c r="A12" s="24" t="s">
        <v>61</v>
      </c>
      <c r="B12" s="24"/>
      <c r="C12" s="24"/>
      <c r="D12" s="24"/>
    </row>
    <row r="13" spans="1:4" x14ac:dyDescent="0.3">
      <c r="A13" s="21" t="s">
        <v>62</v>
      </c>
    </row>
    <row r="14" spans="1:4" x14ac:dyDescent="0.3">
      <c r="A14" s="22" t="s">
        <v>63</v>
      </c>
    </row>
    <row r="15" spans="1:4" x14ac:dyDescent="0.3">
      <c r="A15" s="22" t="s">
        <v>64</v>
      </c>
    </row>
    <row r="16" spans="1:4" x14ac:dyDescent="0.3">
      <c r="A16" s="22" t="s">
        <v>65</v>
      </c>
    </row>
    <row r="18" spans="1:4" x14ac:dyDescent="0.3">
      <c r="A18" s="21" t="s">
        <v>66</v>
      </c>
    </row>
    <row r="19" spans="1:4" x14ac:dyDescent="0.3">
      <c r="A19" s="22" t="s">
        <v>67</v>
      </c>
    </row>
    <row r="20" spans="1:4" x14ac:dyDescent="0.3">
      <c r="A20" s="22" t="s">
        <v>68</v>
      </c>
    </row>
    <row r="21" spans="1:4" x14ac:dyDescent="0.3">
      <c r="A21" s="22" t="s">
        <v>69</v>
      </c>
    </row>
    <row r="22" spans="1:4" x14ac:dyDescent="0.3">
      <c r="A22" s="22" t="s">
        <v>70</v>
      </c>
    </row>
    <row r="24" spans="1:4" ht="21.75" customHeight="1" x14ac:dyDescent="0.3">
      <c r="A24" s="24" t="s">
        <v>71</v>
      </c>
      <c r="B24" s="24"/>
      <c r="C24" s="24"/>
      <c r="D24" s="24"/>
    </row>
    <row r="25" spans="1:4" x14ac:dyDescent="0.3">
      <c r="A25" s="17" t="s">
        <v>72</v>
      </c>
      <c r="B25" s="18" t="s">
        <v>73</v>
      </c>
      <c r="C25" s="18" t="s">
        <v>74</v>
      </c>
    </row>
    <row r="26" spans="1:4" x14ac:dyDescent="0.3">
      <c r="A26" s="19" t="s">
        <v>75</v>
      </c>
      <c r="B26" s="20" t="s">
        <v>76</v>
      </c>
      <c r="C26" s="20" t="s">
        <v>77</v>
      </c>
    </row>
    <row r="27" spans="1:4" x14ac:dyDescent="0.3">
      <c r="A27" s="19" t="s">
        <v>39</v>
      </c>
      <c r="B27" s="20" t="s">
        <v>78</v>
      </c>
      <c r="C27" s="20" t="s">
        <v>79</v>
      </c>
    </row>
    <row r="28" spans="1:4" ht="22.8" x14ac:dyDescent="0.3">
      <c r="A28" s="19" t="s">
        <v>80</v>
      </c>
      <c r="B28" s="20" t="s">
        <v>81</v>
      </c>
      <c r="C28" s="20" t="s">
        <v>82</v>
      </c>
    </row>
    <row r="29" spans="1:4" x14ac:dyDescent="0.3">
      <c r="A29" s="19" t="s">
        <v>18</v>
      </c>
      <c r="B29" s="20" t="s">
        <v>83</v>
      </c>
      <c r="C29" s="20" t="s">
        <v>84</v>
      </c>
    </row>
    <row r="30" spans="1:4" x14ac:dyDescent="0.3">
      <c r="A30" s="19" t="s">
        <v>85</v>
      </c>
      <c r="B30" s="20" t="s">
        <v>86</v>
      </c>
      <c r="C30" s="20" t="s">
        <v>87</v>
      </c>
    </row>
    <row r="31" spans="1:4" x14ac:dyDescent="0.3">
      <c r="A31" s="19" t="s">
        <v>88</v>
      </c>
      <c r="B31" s="20" t="s">
        <v>23</v>
      </c>
      <c r="C31" s="20" t="s">
        <v>89</v>
      </c>
    </row>
    <row r="32" spans="1:4" x14ac:dyDescent="0.3">
      <c r="A32" s="19" t="s">
        <v>24</v>
      </c>
      <c r="B32" s="20" t="s">
        <v>90</v>
      </c>
      <c r="C32" s="20" t="s">
        <v>91</v>
      </c>
    </row>
    <row r="33" spans="1:4" x14ac:dyDescent="0.3">
      <c r="A33" s="19" t="s">
        <v>92</v>
      </c>
      <c r="B33" s="20" t="s">
        <v>93</v>
      </c>
      <c r="C33" s="20" t="s">
        <v>94</v>
      </c>
    </row>
    <row r="35" spans="1:4" ht="30" customHeight="1" x14ac:dyDescent="0.3">
      <c r="A35" s="26" t="s">
        <v>95</v>
      </c>
      <c r="B35" s="26"/>
      <c r="C35" s="26"/>
      <c r="D35" s="26"/>
    </row>
  </sheetData>
  <mergeCells count="5">
    <mergeCell ref="A1:D1"/>
    <mergeCell ref="A3:D3"/>
    <mergeCell ref="A12:D12"/>
    <mergeCell ref="A24:D24"/>
    <mergeCell ref="A35:D35"/>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Compare &amp; Score</vt:lpstr>
      <vt:lpstr>Reference (IOC standards)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Elias Amri</cp:lastModifiedBy>
  <cp:revision>0</cp:revision>
  <dcterms:created xsi:type="dcterms:W3CDTF">2026-06-25T13:40:37Z</dcterms:created>
  <dcterms:modified xsi:type="dcterms:W3CDTF">2026-06-25T13:56:42Z</dcterms:modified>
  <dc:language>en-US</dc:language>
</cp:coreProperties>
</file>